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20" windowWidth="16185" windowHeight="12240" tabRatio="519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kalendorius" sheetId="13" r:id="rId13"/>
    <sheet name="Sutartinis zymejimas" sheetId="14" r:id="rId14"/>
  </sheets>
  <definedNames>
    <definedName name="Švenčių_dienos">#REF!</definedName>
  </definedNames>
  <calcPr fullCalcOnLoad="1"/>
</workbook>
</file>

<file path=xl/comments1.xml><?xml version="1.0" encoding="utf-8"?>
<comments xmlns="http://schemas.openxmlformats.org/spreadsheetml/2006/main">
  <authors>
    <author>Audra</author>
    <author>alfa</author>
  </authors>
  <commentList>
    <comment ref="J11" authorId="0">
      <text>
        <r>
          <rPr>
            <b/>
            <sz val="12"/>
            <rFont val="Tahoma"/>
            <family val="2"/>
          </rPr>
          <t>BŪTINAI ĮRAŠYTI MĖN PRADŽIOS DATA 2007.01.01</t>
        </r>
      </text>
    </comment>
    <comment ref="H16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6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5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5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8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8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3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3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9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9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2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2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BG11" authorId="1">
      <text>
        <r>
          <rPr>
            <sz val="8"/>
            <rFont val="Tahoma"/>
            <family val="0"/>
          </rPr>
          <t xml:space="preserve">susirasykite svenciu dienas
</t>
        </r>
      </text>
    </comment>
    <comment ref="V3" authorId="1">
      <text>
        <r>
          <rPr>
            <b/>
            <sz val="8"/>
            <rFont val="Tahoma"/>
            <family val="0"/>
          </rPr>
          <t xml:space="preserve">Data atsiranda irasius i stulpeli J11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Audra</author>
  </authors>
  <commentList>
    <comment ref="J11" authorId="0">
      <text>
        <r>
          <rPr>
            <b/>
            <sz val="12"/>
            <rFont val="Tahoma"/>
            <family val="2"/>
          </rPr>
          <t>BŪTINAI ĮRAŠYTI MĖN PRADŽIOS DATĄ</t>
        </r>
        <r>
          <rPr>
            <b/>
            <sz val="8"/>
            <rFont val="Tahoma"/>
            <family val="0"/>
          </rPr>
          <t xml:space="preserve">
YY/MM/DD</t>
        </r>
      </text>
    </comment>
    <comment ref="H13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3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6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6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9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9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2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2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5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5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8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8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</commentList>
</comments>
</file>

<file path=xl/comments11.xml><?xml version="1.0" encoding="utf-8"?>
<comments xmlns="http://schemas.openxmlformats.org/spreadsheetml/2006/main">
  <authors>
    <author>Audra</author>
  </authors>
  <commentList>
    <comment ref="J11" authorId="0">
      <text>
        <r>
          <rPr>
            <b/>
            <sz val="12"/>
            <rFont val="Tahoma"/>
            <family val="2"/>
          </rPr>
          <t>BŪTINAI ĮRAŠYTI MĖN PRADŽIOS DATĄ</t>
        </r>
        <r>
          <rPr>
            <b/>
            <sz val="8"/>
            <rFont val="Tahoma"/>
            <family val="0"/>
          </rPr>
          <t xml:space="preserve">
YY/MM/DD</t>
        </r>
      </text>
    </comment>
    <comment ref="H13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3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6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6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9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9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2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2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5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5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8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8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</commentList>
</comments>
</file>

<file path=xl/comments12.xml><?xml version="1.0" encoding="utf-8"?>
<comments xmlns="http://schemas.openxmlformats.org/spreadsheetml/2006/main">
  <authors>
    <author>Audra</author>
  </authors>
  <commentList>
    <comment ref="J11" authorId="0">
      <text>
        <r>
          <rPr>
            <b/>
            <sz val="12"/>
            <rFont val="Tahoma"/>
            <family val="2"/>
          </rPr>
          <t>BŪTINAI ĮRAŠYTI MĖN PRADŽIOS DATĄ</t>
        </r>
        <r>
          <rPr>
            <b/>
            <sz val="8"/>
            <rFont val="Tahoma"/>
            <family val="0"/>
          </rPr>
          <t xml:space="preserve">
YY/MM/DD</t>
        </r>
      </text>
    </comment>
    <comment ref="H13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3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6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6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9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9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2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2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5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5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8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8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</commentList>
</comments>
</file>

<file path=xl/comments2.xml><?xml version="1.0" encoding="utf-8"?>
<comments xmlns="http://schemas.openxmlformats.org/spreadsheetml/2006/main">
  <authors>
    <author>Audra</author>
  </authors>
  <commentList>
    <comment ref="J11" authorId="0">
      <text>
        <r>
          <rPr>
            <b/>
            <sz val="12"/>
            <rFont val="Tahoma"/>
            <family val="2"/>
          </rPr>
          <t>BŪTINAI ĮRAŠYTI MĖN PRADŽIOS DATĄ</t>
        </r>
        <r>
          <rPr>
            <b/>
            <sz val="8"/>
            <rFont val="Tahoma"/>
            <family val="0"/>
          </rPr>
          <t xml:space="preserve">
YY/MM/DD</t>
        </r>
      </text>
    </comment>
    <comment ref="H13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3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6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6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9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9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2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2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5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5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8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8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</commentList>
</comments>
</file>

<file path=xl/comments3.xml><?xml version="1.0" encoding="utf-8"?>
<comments xmlns="http://schemas.openxmlformats.org/spreadsheetml/2006/main">
  <authors>
    <author>Audra</author>
  </authors>
  <commentList>
    <comment ref="J11" authorId="0">
      <text>
        <r>
          <rPr>
            <b/>
            <sz val="12"/>
            <rFont val="Tahoma"/>
            <family val="2"/>
          </rPr>
          <t>BŪTINAI ĮRAŠYTI MĖN PRADŽIOS DATĄ</t>
        </r>
        <r>
          <rPr>
            <b/>
            <sz val="8"/>
            <rFont val="Tahoma"/>
            <family val="0"/>
          </rPr>
          <t xml:space="preserve">
YY/MM/DD</t>
        </r>
      </text>
    </comment>
    <comment ref="H13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3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6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6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9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9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2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2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5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5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8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8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</commentList>
</comments>
</file>

<file path=xl/comments4.xml><?xml version="1.0" encoding="utf-8"?>
<comments xmlns="http://schemas.openxmlformats.org/spreadsheetml/2006/main">
  <authors>
    <author>Audra</author>
  </authors>
  <commentList>
    <comment ref="J11" authorId="0">
      <text>
        <r>
          <rPr>
            <b/>
            <sz val="12"/>
            <rFont val="Tahoma"/>
            <family val="2"/>
          </rPr>
          <t>BŪTINAI ĮRAŠYTI MĖN PRADŽIOS DATĄ</t>
        </r>
        <r>
          <rPr>
            <b/>
            <sz val="8"/>
            <rFont val="Tahoma"/>
            <family val="0"/>
          </rPr>
          <t xml:space="preserve">
YY/MM/DD</t>
        </r>
      </text>
    </comment>
    <comment ref="H13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3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6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6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9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9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2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2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5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5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8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8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</commentList>
</comments>
</file>

<file path=xl/comments5.xml><?xml version="1.0" encoding="utf-8"?>
<comments xmlns="http://schemas.openxmlformats.org/spreadsheetml/2006/main">
  <authors>
    <author>Audra</author>
  </authors>
  <commentList>
    <comment ref="J11" authorId="0">
      <text>
        <r>
          <rPr>
            <b/>
            <sz val="12"/>
            <rFont val="Tahoma"/>
            <family val="2"/>
          </rPr>
          <t>BŪTINAI ĮRAŠYTI MĖN PRADŽIOS DATĄ</t>
        </r>
        <r>
          <rPr>
            <b/>
            <sz val="8"/>
            <rFont val="Tahoma"/>
            <family val="0"/>
          </rPr>
          <t xml:space="preserve">
YY/MM/DD</t>
        </r>
      </text>
    </comment>
    <comment ref="H13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3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6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6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9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9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2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2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5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5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8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8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</commentList>
</comments>
</file>

<file path=xl/comments6.xml><?xml version="1.0" encoding="utf-8"?>
<comments xmlns="http://schemas.openxmlformats.org/spreadsheetml/2006/main">
  <authors>
    <author>Audra</author>
  </authors>
  <commentList>
    <comment ref="J11" authorId="0">
      <text>
        <r>
          <rPr>
            <b/>
            <sz val="12"/>
            <rFont val="Tahoma"/>
            <family val="2"/>
          </rPr>
          <t>BŪTINAI ĮRAŠYTI MĖN PRADŽIOS DATĄ</t>
        </r>
        <r>
          <rPr>
            <b/>
            <sz val="8"/>
            <rFont val="Tahoma"/>
            <family val="0"/>
          </rPr>
          <t xml:space="preserve">
YY/MM/DD</t>
        </r>
      </text>
    </comment>
    <comment ref="H13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3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6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6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9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9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2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2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5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5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8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8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</commentList>
</comments>
</file>

<file path=xl/comments7.xml><?xml version="1.0" encoding="utf-8"?>
<comments xmlns="http://schemas.openxmlformats.org/spreadsheetml/2006/main">
  <authors>
    <author>Audra</author>
  </authors>
  <commentList>
    <comment ref="J11" authorId="0">
      <text>
        <r>
          <rPr>
            <b/>
            <sz val="12"/>
            <rFont val="Tahoma"/>
            <family val="2"/>
          </rPr>
          <t>BŪTINAI ĮRAŠYTI MĖN PRADŽIOS DATĄ</t>
        </r>
        <r>
          <rPr>
            <b/>
            <sz val="8"/>
            <rFont val="Tahoma"/>
            <family val="0"/>
          </rPr>
          <t xml:space="preserve">
YY/MM/DD</t>
        </r>
      </text>
    </comment>
    <comment ref="H13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3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6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6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9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9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2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2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5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5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8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8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</commentList>
</comments>
</file>

<file path=xl/comments8.xml><?xml version="1.0" encoding="utf-8"?>
<comments xmlns="http://schemas.openxmlformats.org/spreadsheetml/2006/main">
  <authors>
    <author>Audra</author>
  </authors>
  <commentList>
    <comment ref="J11" authorId="0">
      <text>
        <r>
          <rPr>
            <b/>
            <sz val="12"/>
            <rFont val="Tahoma"/>
            <family val="2"/>
          </rPr>
          <t>BŪTINAI ĮRAŠYTI MĖN PRADŽIOS DATĄ</t>
        </r>
        <r>
          <rPr>
            <b/>
            <sz val="8"/>
            <rFont val="Tahoma"/>
            <family val="0"/>
          </rPr>
          <t xml:space="preserve">
YY/MM/DD</t>
        </r>
      </text>
    </comment>
    <comment ref="H13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3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6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6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9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9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2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2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5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5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8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8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</commentList>
</comments>
</file>

<file path=xl/comments9.xml><?xml version="1.0" encoding="utf-8"?>
<comments xmlns="http://schemas.openxmlformats.org/spreadsheetml/2006/main">
  <authors>
    <author>Audra</author>
  </authors>
  <commentList>
    <comment ref="J11" authorId="0">
      <text>
        <r>
          <rPr>
            <b/>
            <sz val="12"/>
            <rFont val="Tahoma"/>
            <family val="2"/>
          </rPr>
          <t>BŪTINAI ĮRAŠYTI MĖN PRADŽIOS DATĄ</t>
        </r>
        <r>
          <rPr>
            <b/>
            <sz val="8"/>
            <rFont val="Tahoma"/>
            <family val="0"/>
          </rPr>
          <t xml:space="preserve">
YY/MM/DD</t>
        </r>
      </text>
    </comment>
    <comment ref="H13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3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6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6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19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19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2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2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5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5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  <comment ref="H28" authorId="0">
      <text>
        <r>
          <rPr>
            <b/>
            <sz val="14"/>
            <rFont val="Tahoma"/>
            <family val="2"/>
          </rPr>
          <t>ĮRAŠYTI DARBO VALANDŲ SKAIČIŲ PER DIENĄ</t>
        </r>
      </text>
    </comment>
    <comment ref="I28" authorId="0">
      <text>
        <r>
          <rPr>
            <b/>
            <sz val="8"/>
            <rFont val="Tahoma"/>
            <family val="0"/>
          </rPr>
          <t>Jei dirba ne visas dienas, nustatytą darbo laiką teks koreguot rankytėmis :(</t>
        </r>
      </text>
    </comment>
  </commentList>
</comments>
</file>

<file path=xl/sharedStrings.xml><?xml version="1.0" encoding="utf-8"?>
<sst xmlns="http://schemas.openxmlformats.org/spreadsheetml/2006/main" count="1142" uniqueCount="178">
  <si>
    <t>D A R B O   L A I K O   A P S K A I T O S  Ž I N I A R A Š T I S</t>
  </si>
  <si>
    <t xml:space="preserve"> </t>
  </si>
  <si>
    <t xml:space="preserve">                       1999 m. rugpjūčio mėn.</t>
  </si>
  <si>
    <t>m.</t>
  </si>
  <si>
    <t>Eil. Nr.</t>
  </si>
  <si>
    <t>Vardas, pavardė</t>
  </si>
  <si>
    <t>Profesija (pareigos), kvalifikacinė kategorija</t>
  </si>
  <si>
    <t>Darbo grafiko numeris</t>
  </si>
  <si>
    <t>Nustatytas darbo valandų skaičius per mėnesį</t>
  </si>
  <si>
    <t>Dienos</t>
  </si>
  <si>
    <t xml:space="preserve">         Faktiškai  dirbta  per  mėnesį</t>
  </si>
  <si>
    <t>Neatvykimas į darbą</t>
  </si>
  <si>
    <t>valandų</t>
  </si>
  <si>
    <t>iš jų</t>
  </si>
  <si>
    <t>Tab.N</t>
  </si>
  <si>
    <t>dienų</t>
  </si>
  <si>
    <t>iš viso</t>
  </si>
  <si>
    <t>naktį</t>
  </si>
  <si>
    <t>viršvalandžių</t>
  </si>
  <si>
    <t>nukrypimai nuo normalių darbo sąlygų</t>
  </si>
  <si>
    <t>budėjimas namuose</t>
  </si>
  <si>
    <t>budėjimas darbe</t>
  </si>
  <si>
    <t>poilsio dienomis</t>
  </si>
  <si>
    <t>švenčių dienomis</t>
  </si>
  <si>
    <t>sutartinis žymėjimas</t>
  </si>
  <si>
    <t>dienų skaičius</t>
  </si>
  <si>
    <t>valandų skaičius</t>
  </si>
  <si>
    <t>vadybininkas</t>
  </si>
  <si>
    <t>Iš  viso  per  mėnesį</t>
  </si>
  <si>
    <t>Tarnybinės komandiruotės                              ir neatvykimo į darbą atvejai per mėnesį</t>
  </si>
  <si>
    <t>V</t>
  </si>
  <si>
    <t>M</t>
  </si>
  <si>
    <t>D</t>
  </si>
  <si>
    <t>L</t>
  </si>
  <si>
    <t>N</t>
  </si>
  <si>
    <t>NS</t>
  </si>
  <si>
    <t>A</t>
  </si>
  <si>
    <t>MA</t>
  </si>
  <si>
    <t>NA</t>
  </si>
  <si>
    <t>KA</t>
  </si>
  <si>
    <t>G</t>
  </si>
  <si>
    <t>ID</t>
  </si>
  <si>
    <t>PV</t>
  </si>
  <si>
    <t>MD</t>
  </si>
  <si>
    <t>K</t>
  </si>
  <si>
    <t>KV</t>
  </si>
  <si>
    <t>VV</t>
  </si>
  <si>
    <t>KT</t>
  </si>
  <si>
    <t>KM</t>
  </si>
  <si>
    <t>PK</t>
  </si>
  <si>
    <t>PN</t>
  </si>
  <si>
    <t>PB</t>
  </si>
  <si>
    <t>ND</t>
  </si>
  <si>
    <t>NP</t>
  </si>
  <si>
    <t>KR</t>
  </si>
  <si>
    <t>NN</t>
  </si>
  <si>
    <t>ST</t>
  </si>
  <si>
    <t xml:space="preserve">           Dienos</t>
  </si>
  <si>
    <t xml:space="preserve">         Valandos</t>
  </si>
  <si>
    <t>Direktorius</t>
  </si>
  <si>
    <t xml:space="preserve">Str. padalinio vadovas ………………………..              Žiniaraštį  užpildė   </t>
  </si>
  <si>
    <t>(parašas)</t>
  </si>
  <si>
    <t>A.V.</t>
  </si>
  <si>
    <t>Tabelio Nr.</t>
  </si>
  <si>
    <t>. Nr.</t>
  </si>
  <si>
    <t>Rodiklio pavadinimas</t>
  </si>
  <si>
    <t>Lietuvos Respublikos darbo kodekso straipsniai</t>
  </si>
  <si>
    <t>Sutartinis žymėjimas</t>
  </si>
  <si>
    <t>Darbas naktį</t>
  </si>
  <si>
    <t>DK 154 str. 1 d.</t>
  </si>
  <si>
    <t>DN</t>
  </si>
  <si>
    <t>Viršvalandinis darbas</t>
  </si>
  <si>
    <t>DK 152 str. 2 d.</t>
  </si>
  <si>
    <t>VD</t>
  </si>
  <si>
    <t>Faktiškai dirbtas laikas</t>
  </si>
  <si>
    <t>DK 143 str.1 d. 1 p.</t>
  </si>
  <si>
    <t>FD</t>
  </si>
  <si>
    <t>Darbas esant nukrypimams nuo normalių darbo sąlygų</t>
  </si>
  <si>
    <t>DK 192 str.</t>
  </si>
  <si>
    <t>KS</t>
  </si>
  <si>
    <t>Darbas poilsio ir švenčių dienomis</t>
  </si>
  <si>
    <t>DK 194 str.</t>
  </si>
  <si>
    <t>DP</t>
  </si>
  <si>
    <t>Budėjimas namuose</t>
  </si>
  <si>
    <t>BN</t>
  </si>
  <si>
    <t xml:space="preserve">Budėjimas darbe </t>
  </si>
  <si>
    <t>BĮ</t>
  </si>
  <si>
    <t>Laikas naujo darbo paieškoms</t>
  </si>
  <si>
    <t>DK 130 str. 3 d.</t>
  </si>
  <si>
    <t>Privalomų medicininių apžiūrų laikas</t>
  </si>
  <si>
    <t>DK 143 str. 1 d. 5 p.</t>
  </si>
  <si>
    <t>Papildomos poilsio dienos, suteiktos už darbą virš kasdienio darbo laiko trukmės, darbą poilsio ir švenčių dienomis</t>
  </si>
  <si>
    <t>DK 155 str. 3 d., 194 str. 1 d.</t>
  </si>
  <si>
    <t>Papildomas poilsio laikas darbuotojams, auginantiems vaiką invalidą iki 16 metų arba du ir daugiau vaikų iki 12 metų</t>
  </si>
  <si>
    <t>DK 214 str.</t>
  </si>
  <si>
    <t>Kraujo davimo dienos donorams</t>
  </si>
  <si>
    <t>DK 218 str.</t>
  </si>
  <si>
    <t>Nedarbingumas dėl ligos ar traumų</t>
  </si>
  <si>
    <t>DK 143 str. 2 d. 4 p.</t>
  </si>
  <si>
    <t>Neapmokamas nedarbingumas</t>
  </si>
  <si>
    <t>DK 143 str.2 d. 4 p.</t>
  </si>
  <si>
    <t xml:space="preserve">Nedarbingumas ligoniams slaugyti, turint pažymas </t>
  </si>
  <si>
    <t xml:space="preserve">Kasmetinės atostogos </t>
  </si>
  <si>
    <t>DK 165 str.</t>
  </si>
  <si>
    <t xml:space="preserve">Mokymosi atostogos </t>
  </si>
  <si>
    <t>DK 181 str.</t>
  </si>
  <si>
    <t xml:space="preserve">Nemokamos atostogos </t>
  </si>
  <si>
    <t>DK 184 str.</t>
  </si>
  <si>
    <t xml:space="preserve">Kūrybinės atostogos </t>
  </si>
  <si>
    <t>DK 182 str.</t>
  </si>
  <si>
    <t xml:space="preserve">Nėštumo ir gimdymo atostogos </t>
  </si>
  <si>
    <t>DK 179 str. 1–2 d.</t>
  </si>
  <si>
    <t>Atostogos vaikui prižiūrėti, kol jam sueis 3 metai</t>
  </si>
  <si>
    <t>DK 180 str. 1 d.</t>
  </si>
  <si>
    <t>Kitų rūšių atostogos</t>
  </si>
  <si>
    <t>DK 185 str.</t>
  </si>
  <si>
    <t xml:space="preserve">Tarnybinės komandiruotės </t>
  </si>
  <si>
    <t xml:space="preserve">DK 143 str.1 d. 2 p. </t>
  </si>
  <si>
    <t xml:space="preserve">Stažuotės </t>
  </si>
  <si>
    <t>DK 143 str.1 d. 6 p.</t>
  </si>
  <si>
    <t>SŽ</t>
  </si>
  <si>
    <t>Kvalifikacijos kėlimas</t>
  </si>
  <si>
    <t>Pertraukos darbe, pagal norminius teisės aktus įskaitomos į darbo laiką</t>
  </si>
  <si>
    <t>DK 143 str.1 d. 4 p.</t>
  </si>
  <si>
    <t>PR</t>
  </si>
  <si>
    <t xml:space="preserve">Valstybinių, visuomeninių ar piliečio pareigų vykdymas </t>
  </si>
  <si>
    <t xml:space="preserve">DK 143 str. 2 d. 3 p., 178 str.5 p. </t>
  </si>
  <si>
    <t xml:space="preserve">Karinė tarnyba </t>
  </si>
  <si>
    <t>DK 143 str. 2 d. 3 p.</t>
  </si>
  <si>
    <t xml:space="preserve">Mokomosios karinės pratybos </t>
  </si>
  <si>
    <t xml:space="preserve">Prastovos dėl darbuotojo kaltės </t>
  </si>
  <si>
    <t>DK 195 str. 7 d.</t>
  </si>
  <si>
    <t xml:space="preserve">Prastovos ne dėl darbuotojo kaltės </t>
  </si>
  <si>
    <t>DK 195 str.1 d.</t>
  </si>
  <si>
    <t xml:space="preserve">Pravaikštos ir kitoks neatvykimas į darbą be svarbios priežasties </t>
  </si>
  <si>
    <t>DK 143 str.2 d. 1 p., 235 str. 2 d. 9 p.</t>
  </si>
  <si>
    <t xml:space="preserve">Neatvykimas į darbą administracijai leidus </t>
  </si>
  <si>
    <t>DK 143 str. 2 d. 2 p.</t>
  </si>
  <si>
    <t>Neatvykimas į darbą kitais norminių teisės aktų nustatytais laikotarpiais</t>
  </si>
  <si>
    <t>DK 143 str. 2 d. 6 p.</t>
  </si>
  <si>
    <t xml:space="preserve">Nušalinimas nuo darbo </t>
  </si>
  <si>
    <t>DK 123 str. 1 d.</t>
  </si>
  <si>
    <t xml:space="preserve">Poilsio dienos </t>
  </si>
  <si>
    <t>DK 143 str. 2 d. 5 p.</t>
  </si>
  <si>
    <t>P</t>
  </si>
  <si>
    <t xml:space="preserve">Švenčių dienos </t>
  </si>
  <si>
    <t>S</t>
  </si>
  <si>
    <t xml:space="preserve">Streikas </t>
  </si>
  <si>
    <t xml:space="preserve">DK 82 str. 1–2 d. </t>
  </si>
  <si>
    <t>Šv. dienos</t>
  </si>
  <si>
    <t>direktorius</t>
  </si>
  <si>
    <t>Kristina Grašytė</t>
  </si>
  <si>
    <t>Virginijus Grigalis</t>
  </si>
  <si>
    <t>Vyr.finansininkė</t>
  </si>
  <si>
    <t>SAUSIS</t>
  </si>
  <si>
    <t>VASARIS</t>
  </si>
  <si>
    <t>KOVAS</t>
  </si>
  <si>
    <t>ANT</t>
  </si>
  <si>
    <t>TR</t>
  </si>
  <si>
    <t>KET</t>
  </si>
  <si>
    <t>PE</t>
  </si>
  <si>
    <t>Š</t>
  </si>
  <si>
    <t>5d.d.sav</t>
  </si>
  <si>
    <t>Darbo d.sk</t>
  </si>
  <si>
    <t>Darbo val.sk</t>
  </si>
  <si>
    <t>Poilsio d.sk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</si>
  <si>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</si>
  <si>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</si>
  <si>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</si>
  <si>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</si>
  <si>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</si>
  <si>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</si>
  <si>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</si>
  <si>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</si>
  <si>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</si>
  <si>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12/22 ir29</t>
  </si>
  <si>
    <t>po 7 val.</t>
  </si>
  <si>
    <t>vyr.buhalterė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</si>
</sst>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d"/>
    <numFmt numFmtId="165" formatCode="mmm/yyyy"/>
    <numFmt numFmtId="166" formatCode="[$-427]yyyy\ &quot;m.&quot;\ mmmm\ d\ &quot;d.&quot;"/>
    <numFmt numFmtId="167" formatCode="yy/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Times New Roman"/>
      <family val="0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10"/>
      <name val="Arial"/>
      <family val="0"/>
    </font>
    <font>
      <b/>
      <sz val="8"/>
      <name val="Times New Roman"/>
      <family val="1"/>
    </font>
    <font>
      <sz val="10"/>
      <name val="Vladimir Script"/>
      <family val="4"/>
    </font>
    <font>
      <sz val="10"/>
      <name val="Vivaldi"/>
      <family val="4"/>
    </font>
    <font>
      <b/>
      <sz val="8"/>
      <name val="Tahoma"/>
      <family val="0"/>
    </font>
    <font>
      <sz val="8"/>
      <name val="Times New Roman Baltic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sz val="12"/>
      <name val="Times New Roman"/>
      <family val="1"/>
    </font>
    <font>
      <sz val="7"/>
      <name val="Times New Roman Baltic"/>
      <family val="1"/>
    </font>
    <font>
      <sz val="8"/>
      <color indexed="9"/>
      <name val="Times New Roman Baltic"/>
      <family val="1"/>
    </font>
    <font>
      <b/>
      <sz val="10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Continuous" vertical="center"/>
      <protection locked="0"/>
    </xf>
    <xf numFmtId="0" fontId="2" fillId="33" borderId="0" xfId="0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 textRotation="90"/>
      <protection/>
    </xf>
    <xf numFmtId="0" fontId="2" fillId="0" borderId="21" xfId="0" applyFont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/>
      <protection/>
    </xf>
    <xf numFmtId="0" fontId="2" fillId="33" borderId="30" xfId="0" applyFont="1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left"/>
      <protection/>
    </xf>
    <xf numFmtId="0" fontId="2" fillId="33" borderId="28" xfId="0" applyFont="1" applyFill="1" applyBorder="1" applyAlignment="1" applyProtection="1">
      <alignment horizontal="left"/>
      <protection/>
    </xf>
    <xf numFmtId="0" fontId="2" fillId="33" borderId="33" xfId="0" applyFont="1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33" borderId="38" xfId="0" applyFont="1" applyFill="1" applyBorder="1" applyAlignment="1" applyProtection="1">
      <alignment/>
      <protection/>
    </xf>
    <xf numFmtId="0" fontId="2" fillId="33" borderId="39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 vertical="center" textRotation="90"/>
      <protection/>
    </xf>
    <xf numFmtId="0" fontId="2" fillId="33" borderId="15" xfId="0" applyFont="1" applyFill="1" applyBorder="1" applyAlignment="1" applyProtection="1">
      <alignment horizontal="center" vertical="center" textRotation="90"/>
      <protection/>
    </xf>
    <xf numFmtId="0" fontId="2" fillId="33" borderId="15" xfId="0" applyFont="1" applyFill="1" applyBorder="1" applyAlignment="1" applyProtection="1">
      <alignment horizontal="center" vertical="center" textRotation="90" wrapText="1"/>
      <protection/>
    </xf>
    <xf numFmtId="0" fontId="2" fillId="33" borderId="40" xfId="0" applyFont="1" applyFill="1" applyBorder="1" applyAlignment="1" applyProtection="1">
      <alignment horizontal="center" vertical="center" textRotation="90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hidden="1" locked="0"/>
    </xf>
    <xf numFmtId="1" fontId="2" fillId="0" borderId="26" xfId="0" applyNumberFormat="1" applyFont="1" applyFill="1" applyBorder="1" applyAlignment="1" applyProtection="1">
      <alignment horizontal="center"/>
      <protection/>
    </xf>
    <xf numFmtId="0" fontId="18" fillId="0" borderId="28" xfId="47" applyFont="1" applyBorder="1" applyAlignment="1">
      <alignment horizontal="center" wrapText="1"/>
      <protection/>
    </xf>
    <xf numFmtId="0" fontId="18" fillId="0" borderId="36" xfId="47" applyFont="1" applyBorder="1" applyAlignment="1">
      <alignment horizontal="center" wrapText="1"/>
      <protection/>
    </xf>
    <xf numFmtId="0" fontId="8" fillId="0" borderId="0" xfId="47">
      <alignment/>
      <protection/>
    </xf>
    <xf numFmtId="0" fontId="18" fillId="0" borderId="30" xfId="47" applyFont="1" applyBorder="1" applyAlignment="1">
      <alignment vertical="top" wrapText="1"/>
      <protection/>
    </xf>
    <xf numFmtId="0" fontId="18" fillId="0" borderId="31" xfId="47" applyFont="1" applyBorder="1" applyAlignment="1">
      <alignment vertical="top" wrapText="1"/>
      <protection/>
    </xf>
    <xf numFmtId="0" fontId="18" fillId="0" borderId="31" xfId="47" applyFont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5" fillId="33" borderId="44" xfId="0" applyFont="1" applyFill="1" applyBorder="1" applyAlignment="1" applyProtection="1">
      <alignment/>
      <protection locked="0"/>
    </xf>
    <xf numFmtId="0" fontId="5" fillId="33" borderId="26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1" fontId="2" fillId="0" borderId="44" xfId="0" applyNumberFormat="1" applyFont="1" applyFill="1" applyBorder="1" applyAlignment="1" applyProtection="1">
      <alignment horizontal="center"/>
      <protection/>
    </xf>
    <xf numFmtId="167" fontId="20" fillId="0" borderId="0" xfId="0" applyNumberFormat="1" applyFont="1" applyFill="1" applyAlignment="1" applyProtection="1">
      <alignment/>
      <protection hidden="1" locked="0"/>
    </xf>
    <xf numFmtId="0" fontId="14" fillId="0" borderId="0" xfId="0" applyFont="1" applyAlignment="1" applyProtection="1">
      <alignment/>
      <protection/>
    </xf>
    <xf numFmtId="1" fontId="2" fillId="0" borderId="45" xfId="0" applyNumberFormat="1" applyFont="1" applyFill="1" applyBorder="1" applyAlignment="1" applyProtection="1">
      <alignment horizontal="center"/>
      <protection/>
    </xf>
    <xf numFmtId="1" fontId="2" fillId="0" borderId="42" xfId="0" applyNumberFormat="1" applyFont="1" applyFill="1" applyBorder="1" applyAlignment="1" applyProtection="1">
      <alignment horizontal="center"/>
      <protection/>
    </xf>
    <xf numFmtId="1" fontId="2" fillId="0" borderId="43" xfId="0" applyNumberFormat="1" applyFont="1" applyFill="1" applyBorder="1" applyAlignment="1" applyProtection="1">
      <alignment horizontal="center"/>
      <protection/>
    </xf>
    <xf numFmtId="1" fontId="13" fillId="0" borderId="25" xfId="0" applyNumberFormat="1" applyFont="1" applyFill="1" applyBorder="1" applyAlignment="1" applyProtection="1">
      <alignment horizontal="center"/>
      <protection hidden="1"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/>
      <protection locked="0"/>
    </xf>
    <xf numFmtId="0" fontId="0" fillId="33" borderId="48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34" xfId="0" applyFont="1" applyFill="1" applyBorder="1" applyAlignment="1" applyProtection="1">
      <alignment horizontal="center"/>
      <protection/>
    </xf>
    <xf numFmtId="0" fontId="19" fillId="0" borderId="43" xfId="0" applyFont="1" applyFill="1" applyBorder="1" applyAlignment="1" applyProtection="1">
      <alignment horizontal="center"/>
      <protection/>
    </xf>
    <xf numFmtId="0" fontId="0" fillId="0" borderId="51" xfId="0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3" fillId="35" borderId="52" xfId="0" applyFont="1" applyFill="1" applyBorder="1" applyAlignment="1">
      <alignment/>
    </xf>
    <xf numFmtId="0" fontId="18" fillId="35" borderId="52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52" xfId="0" applyFont="1" applyBorder="1" applyAlignment="1">
      <alignment/>
    </xf>
    <xf numFmtId="0" fontId="0" fillId="0" borderId="0" xfId="0" applyBorder="1" applyAlignment="1">
      <alignment/>
    </xf>
    <xf numFmtId="1" fontId="13" fillId="0" borderId="48" xfId="0" applyNumberFormat="1" applyFont="1" applyFill="1" applyBorder="1" applyAlignment="1" applyProtection="1">
      <alignment horizontal="center"/>
      <protection hidden="1" locked="0"/>
    </xf>
    <xf numFmtId="1" fontId="13" fillId="0" borderId="30" xfId="0" applyNumberFormat="1" applyFont="1" applyFill="1" applyBorder="1" applyAlignment="1" applyProtection="1">
      <alignment horizontal="center"/>
      <protection hidden="1" locked="0"/>
    </xf>
    <xf numFmtId="1" fontId="13" fillId="0" borderId="28" xfId="0" applyNumberFormat="1" applyFont="1" applyFill="1" applyBorder="1" applyAlignment="1" applyProtection="1">
      <alignment horizontal="center"/>
      <protection hidden="1" locked="0"/>
    </xf>
    <xf numFmtId="0" fontId="8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center"/>
      <protection hidden="1"/>
    </xf>
    <xf numFmtId="0" fontId="8" fillId="0" borderId="0" xfId="46" applyFont="1">
      <alignment/>
      <protection/>
    </xf>
    <xf numFmtId="0" fontId="8" fillId="0" borderId="0" xfId="0" applyFont="1" applyAlignment="1">
      <alignment/>
    </xf>
    <xf numFmtId="0" fontId="0" fillId="0" borderId="18" xfId="46" applyFont="1" applyBorder="1" applyAlignment="1" applyProtection="1">
      <alignment horizontal="center"/>
      <protection hidden="1"/>
    </xf>
    <xf numFmtId="0" fontId="4" fillId="0" borderId="16" xfId="46" applyFont="1" applyBorder="1" applyAlignment="1" applyProtection="1">
      <alignment horizontal="left"/>
      <protection hidden="1"/>
    </xf>
    <xf numFmtId="0" fontId="8" fillId="0" borderId="16" xfId="46" applyFont="1" applyBorder="1" applyProtection="1">
      <alignment/>
      <protection hidden="1"/>
    </xf>
    <xf numFmtId="0" fontId="0" fillId="0" borderId="16" xfId="46" applyFont="1" applyBorder="1" applyAlignment="1" applyProtection="1">
      <alignment horizontal="center"/>
      <protection hidden="1"/>
    </xf>
    <xf numFmtId="0" fontId="0" fillId="0" borderId="19" xfId="46" applyFont="1" applyBorder="1" applyAlignment="1" applyProtection="1">
      <alignment horizontal="center"/>
      <protection hidden="1"/>
    </xf>
    <xf numFmtId="0" fontId="4" fillId="0" borderId="16" xfId="46" applyFont="1" applyBorder="1" applyProtection="1">
      <alignment/>
      <protection hidden="1"/>
    </xf>
    <xf numFmtId="0" fontId="4" fillId="0" borderId="53" xfId="46" applyFont="1" applyBorder="1" applyAlignment="1" applyProtection="1">
      <alignment horizontal="center"/>
      <protection hidden="1"/>
    </xf>
    <xf numFmtId="0" fontId="0" fillId="36" borderId="0" xfId="46" applyFont="1" applyFill="1" applyBorder="1" applyAlignment="1" applyProtection="1">
      <alignment horizontal="center"/>
      <protection hidden="1"/>
    </xf>
    <xf numFmtId="0" fontId="0" fillId="0" borderId="0" xfId="46" applyFont="1" applyBorder="1" applyAlignment="1" applyProtection="1">
      <alignment horizontal="center"/>
      <protection hidden="1"/>
    </xf>
    <xf numFmtId="0" fontId="0" fillId="0" borderId="12" xfId="46" applyFont="1" applyBorder="1" applyAlignment="1" applyProtection="1">
      <alignment horizontal="center"/>
      <protection hidden="1"/>
    </xf>
    <xf numFmtId="0" fontId="0" fillId="0" borderId="0" xfId="46" applyFont="1" applyAlignment="1" applyProtection="1">
      <alignment horizontal="center"/>
      <protection hidden="1"/>
    </xf>
    <xf numFmtId="0" fontId="0" fillId="36" borderId="0" xfId="46" applyFont="1" applyFill="1" applyBorder="1" applyAlignment="1" applyProtection="1">
      <alignment horizontal="center"/>
      <protection hidden="1"/>
    </xf>
    <xf numFmtId="0" fontId="0" fillId="0" borderId="0" xfId="46" applyFont="1" applyAlignment="1">
      <alignment horizontal="center"/>
      <protection/>
    </xf>
    <xf numFmtId="0" fontId="0" fillId="0" borderId="0" xfId="46" applyFont="1" applyFill="1" applyBorder="1" applyAlignment="1" applyProtection="1">
      <alignment horizontal="center"/>
      <protection hidden="1"/>
    </xf>
    <xf numFmtId="0" fontId="4" fillId="37" borderId="53" xfId="46" applyFont="1" applyFill="1" applyBorder="1" applyAlignment="1" applyProtection="1">
      <alignment horizontal="center"/>
      <protection hidden="1"/>
    </xf>
    <xf numFmtId="0" fontId="0" fillId="37" borderId="0" xfId="46" applyFont="1" applyFill="1" applyBorder="1" applyAlignment="1" applyProtection="1">
      <alignment horizontal="center"/>
      <protection hidden="1"/>
    </xf>
    <xf numFmtId="0" fontId="0" fillId="37" borderId="12" xfId="46" applyFont="1" applyFill="1" applyBorder="1" applyAlignment="1" applyProtection="1">
      <alignment horizontal="center"/>
      <protection hidden="1"/>
    </xf>
    <xf numFmtId="0" fontId="4" fillId="37" borderId="54" xfId="46" applyFont="1" applyFill="1" applyBorder="1" applyAlignment="1" applyProtection="1">
      <alignment horizontal="center"/>
      <protection hidden="1"/>
    </xf>
    <xf numFmtId="0" fontId="0" fillId="37" borderId="52" xfId="46" applyFont="1" applyFill="1" applyBorder="1" applyAlignment="1" applyProtection="1">
      <alignment horizontal="center"/>
      <protection hidden="1"/>
    </xf>
    <xf numFmtId="0" fontId="0" fillId="0" borderId="31" xfId="46" applyFont="1" applyBorder="1" applyAlignment="1" applyProtection="1">
      <alignment horizontal="center"/>
      <protection hidden="1"/>
    </xf>
    <xf numFmtId="0" fontId="0" fillId="36" borderId="52" xfId="46" applyFont="1" applyFill="1" applyBorder="1" applyAlignment="1" applyProtection="1">
      <alignment horizontal="center"/>
      <protection hidden="1"/>
    </xf>
    <xf numFmtId="0" fontId="8" fillId="0" borderId="52" xfId="46" applyFont="1" applyBorder="1" applyProtection="1">
      <alignment/>
      <protection hidden="1"/>
    </xf>
    <xf numFmtId="0" fontId="0" fillId="36" borderId="28" xfId="46" applyFont="1" applyFill="1" applyBorder="1" applyAlignment="1" applyProtection="1">
      <alignment horizontal="center"/>
      <protection hidden="1"/>
    </xf>
    <xf numFmtId="0" fontId="0" fillId="36" borderId="12" xfId="46" applyFont="1" applyFill="1" applyBorder="1" applyAlignment="1" applyProtection="1">
      <alignment horizontal="center"/>
      <protection hidden="1"/>
    </xf>
    <xf numFmtId="0" fontId="0" fillId="38" borderId="0" xfId="46" applyFont="1" applyFill="1" applyBorder="1" applyAlignment="1" applyProtection="1">
      <alignment horizontal="center"/>
      <protection hidden="1"/>
    </xf>
    <xf numFmtId="0" fontId="0" fillId="37" borderId="31" xfId="46" applyFont="1" applyFill="1" applyBorder="1" applyAlignment="1" applyProtection="1">
      <alignment horizontal="center"/>
      <protection hidden="1"/>
    </xf>
    <xf numFmtId="0" fontId="4" fillId="0" borderId="55" xfId="46" applyFont="1" applyBorder="1" applyAlignment="1" applyProtection="1">
      <alignment horizontal="left"/>
      <protection hidden="1"/>
    </xf>
    <xf numFmtId="0" fontId="0" fillId="0" borderId="15" xfId="46" applyFont="1" applyBorder="1" applyAlignment="1" applyProtection="1">
      <alignment horizontal="center"/>
      <protection hidden="1"/>
    </xf>
    <xf numFmtId="0" fontId="0" fillId="0" borderId="30" xfId="46" applyFont="1" applyBorder="1" applyAlignment="1" applyProtection="1">
      <alignment horizontal="center"/>
      <protection hidden="1"/>
    </xf>
    <xf numFmtId="0" fontId="0" fillId="38" borderId="12" xfId="46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56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1" fontId="13" fillId="0" borderId="14" xfId="0" applyNumberFormat="1" applyFont="1" applyFill="1" applyBorder="1" applyAlignment="1" applyProtection="1">
      <alignment horizontal="center"/>
      <protection hidden="1" locked="0"/>
    </xf>
    <xf numFmtId="0" fontId="2" fillId="0" borderId="14" xfId="0" applyFont="1" applyFill="1" applyBorder="1" applyAlignment="1" applyProtection="1">
      <alignment horizontal="center"/>
      <protection locked="0"/>
    </xf>
    <xf numFmtId="1" fontId="13" fillId="0" borderId="15" xfId="0" applyNumberFormat="1" applyFont="1" applyFill="1" applyBorder="1" applyAlignment="1" applyProtection="1">
      <alignment horizontal="center"/>
      <protection hidden="1" locked="0"/>
    </xf>
    <xf numFmtId="0" fontId="2" fillId="0" borderId="57" xfId="0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" fontId="13" fillId="0" borderId="31" xfId="0" applyNumberFormat="1" applyFont="1" applyFill="1" applyBorder="1" applyAlignment="1" applyProtection="1">
      <alignment horizontal="center"/>
      <protection hidden="1" locked="0"/>
    </xf>
    <xf numFmtId="1" fontId="2" fillId="0" borderId="30" xfId="0" applyNumberFormat="1" applyFont="1" applyFill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1" fontId="13" fillId="0" borderId="44" xfId="0" applyNumberFormat="1" applyFont="1" applyFill="1" applyBorder="1" applyAlignment="1" applyProtection="1">
      <alignment horizontal="center"/>
      <protection hidden="1" locked="0"/>
    </xf>
    <xf numFmtId="1" fontId="13" fillId="0" borderId="35" xfId="0" applyNumberFormat="1" applyFont="1" applyFill="1" applyBorder="1" applyAlignment="1" applyProtection="1">
      <alignment horizontal="center"/>
      <protection hidden="1" locked="0"/>
    </xf>
    <xf numFmtId="1" fontId="13" fillId="0" borderId="33" xfId="0" applyNumberFormat="1" applyFont="1" applyFill="1" applyBorder="1" applyAlignment="1" applyProtection="1">
      <alignment horizontal="center"/>
      <protection hidden="1" locked="0"/>
    </xf>
    <xf numFmtId="0" fontId="7" fillId="33" borderId="15" xfId="0" applyFont="1" applyFill="1" applyBorder="1" applyAlignment="1" applyProtection="1">
      <alignment horizontal="center" vertical="center" textRotation="90" wrapText="1"/>
      <protection/>
    </xf>
    <xf numFmtId="0" fontId="14" fillId="0" borderId="59" xfId="0" applyFont="1" applyFill="1" applyBorder="1" applyAlignment="1" applyProtection="1">
      <alignment horizontal="center" vertical="center" wrapText="1"/>
      <protection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1" fontId="2" fillId="0" borderId="56" xfId="0" applyNumberFormat="1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1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3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62" xfId="0" applyFont="1" applyBorder="1" applyAlignment="1">
      <alignment wrapText="1"/>
    </xf>
    <xf numFmtId="0" fontId="7" fillId="0" borderId="24" xfId="0" applyFont="1" applyBorder="1" applyAlignment="1" applyProtection="1">
      <alignment wrapText="1"/>
      <protection/>
    </xf>
    <xf numFmtId="0" fontId="9" fillId="0" borderId="44" xfId="0" applyFont="1" applyBorder="1" applyAlignment="1">
      <alignment horizontal="right"/>
    </xf>
    <xf numFmtId="0" fontId="9" fillId="0" borderId="26" xfId="0" applyFont="1" applyBorder="1" applyAlignment="1" applyProtection="1">
      <alignment horizontal="right"/>
      <protection/>
    </xf>
    <xf numFmtId="0" fontId="9" fillId="0" borderId="63" xfId="0" applyFont="1" applyBorder="1" applyAlignment="1" applyProtection="1">
      <alignment horizontal="right"/>
      <protection/>
    </xf>
    <xf numFmtId="0" fontId="9" fillId="0" borderId="63" xfId="0" applyFont="1" applyBorder="1" applyAlignment="1">
      <alignment horizontal="right"/>
    </xf>
    <xf numFmtId="0" fontId="9" fillId="0" borderId="43" xfId="0" applyFont="1" applyBorder="1" applyAlignment="1">
      <alignment horizontal="right"/>
    </xf>
    <xf numFmtId="0" fontId="9" fillId="0" borderId="33" xfId="0" applyFont="1" applyBorder="1" applyAlignment="1" applyProtection="1">
      <alignment horizontal="right"/>
      <protection/>
    </xf>
    <xf numFmtId="0" fontId="9" fillId="0" borderId="64" xfId="0" applyFont="1" applyBorder="1" applyAlignment="1" applyProtection="1">
      <alignment horizontal="right"/>
      <protection/>
    </xf>
    <xf numFmtId="0" fontId="9" fillId="0" borderId="64" xfId="0" applyFont="1" applyBorder="1" applyAlignment="1">
      <alignment horizontal="right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33" borderId="10" xfId="0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2" fillId="33" borderId="48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/>
      <protection locked="0"/>
    </xf>
    <xf numFmtId="0" fontId="2" fillId="33" borderId="67" xfId="0" applyFont="1" applyFill="1" applyBorder="1" applyAlignment="1" applyProtection="1">
      <alignment horizontal="center" vertical="center"/>
      <protection locked="0"/>
    </xf>
    <xf numFmtId="0" fontId="14" fillId="33" borderId="59" xfId="0" applyFont="1" applyFill="1" applyBorder="1" applyAlignment="1" applyProtection="1">
      <alignment horizontal="center" vertical="center"/>
      <protection locked="0"/>
    </xf>
    <xf numFmtId="0" fontId="14" fillId="33" borderId="60" xfId="0" applyFont="1" applyFill="1" applyBorder="1" applyAlignment="1" applyProtection="1">
      <alignment horizontal="center" vertical="center"/>
      <protection locked="0"/>
    </xf>
    <xf numFmtId="0" fontId="14" fillId="33" borderId="61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/>
      <protection locked="0"/>
    </xf>
    <xf numFmtId="164" fontId="2" fillId="0" borderId="25" xfId="0" applyNumberFormat="1" applyFont="1" applyFill="1" applyBorder="1" applyAlignment="1" applyProtection="1">
      <alignment/>
      <protection/>
    </xf>
    <xf numFmtId="164" fontId="0" fillId="0" borderId="37" xfId="0" applyNumberFormat="1" applyFill="1" applyBorder="1" applyAlignment="1">
      <alignment/>
    </xf>
    <xf numFmtId="164" fontId="2" fillId="0" borderId="27" xfId="0" applyNumberFormat="1" applyFont="1" applyFill="1" applyBorder="1" applyAlignment="1" applyProtection="1">
      <alignment/>
      <protection/>
    </xf>
    <xf numFmtId="164" fontId="0" fillId="0" borderId="17" xfId="0" applyNumberFormat="1" applyFill="1" applyBorder="1" applyAlignment="1">
      <alignment/>
    </xf>
    <xf numFmtId="164" fontId="2" fillId="0" borderId="68" xfId="0" applyNumberFormat="1" applyFont="1" applyFill="1" applyBorder="1" applyAlignment="1" applyProtection="1">
      <alignment/>
      <protection/>
    </xf>
    <xf numFmtId="164" fontId="0" fillId="0" borderId="47" xfId="0" applyNumberFormat="1" applyFill="1" applyBorder="1" applyAlignment="1">
      <alignment/>
    </xf>
    <xf numFmtId="0" fontId="5" fillId="33" borderId="49" xfId="0" applyFont="1" applyFill="1" applyBorder="1" applyAlignment="1" applyProtection="1">
      <alignment horizontal="center" wrapText="1"/>
      <protection/>
    </xf>
    <xf numFmtId="0" fontId="5" fillId="0" borderId="11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2" fillId="33" borderId="71" xfId="0" applyFont="1" applyFill="1" applyBorder="1" applyAlignment="1" applyProtection="1">
      <alignment horizontal="center"/>
      <protection/>
    </xf>
    <xf numFmtId="0" fontId="0" fillId="0" borderId="5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33" borderId="71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64" fontId="2" fillId="0" borderId="44" xfId="0" applyNumberFormat="1" applyFont="1" applyFill="1" applyBorder="1" applyAlignment="1" applyProtection="1">
      <alignment/>
      <protection/>
    </xf>
    <xf numFmtId="164" fontId="0" fillId="0" borderId="43" xfId="0" applyNumberFormat="1" applyFill="1" applyBorder="1" applyAlignment="1">
      <alignment/>
    </xf>
    <xf numFmtId="0" fontId="2" fillId="0" borderId="69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33" borderId="72" xfId="0" applyFont="1" applyFill="1" applyBorder="1" applyAlignment="1" applyProtection="1">
      <alignment horizontal="right"/>
      <protection/>
    </xf>
    <xf numFmtId="0" fontId="2" fillId="33" borderId="73" xfId="0" applyFont="1" applyFill="1" applyBorder="1" applyAlignment="1" applyProtection="1">
      <alignment horizontal="right"/>
      <protection/>
    </xf>
    <xf numFmtId="0" fontId="2" fillId="33" borderId="25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 vertical="top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35" borderId="52" xfId="0" applyNumberFormat="1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164" fontId="3" fillId="35" borderId="52" xfId="0" applyNumberFormat="1" applyFont="1" applyFill="1" applyBorder="1" applyAlignment="1">
      <alignment horizontal="center"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 textRotation="90" wrapText="1"/>
      <protection/>
    </xf>
    <xf numFmtId="0" fontId="2" fillId="33" borderId="28" xfId="0" applyFont="1" applyFill="1" applyBorder="1" applyAlignment="1" applyProtection="1">
      <alignment horizontal="center" vertical="center" textRotation="90" wrapText="1"/>
      <protection/>
    </xf>
    <xf numFmtId="0" fontId="2" fillId="33" borderId="33" xfId="0" applyFont="1" applyFill="1" applyBorder="1" applyAlignment="1" applyProtection="1">
      <alignment horizontal="center" vertical="center" textRotation="90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33" borderId="4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35" xfId="0" applyFont="1" applyBorder="1" applyAlignment="1">
      <alignment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8" fillId="0" borderId="28" xfId="46" applyFont="1" applyBorder="1" applyAlignment="1" applyProtection="1">
      <alignment horizontal="center"/>
      <protection hidden="1"/>
    </xf>
    <xf numFmtId="0" fontId="6" fillId="0" borderId="28" xfId="46" applyFont="1" applyBorder="1" applyAlignment="1" applyProtection="1">
      <alignment horizontal="center"/>
      <protection hidden="1"/>
    </xf>
    <xf numFmtId="0" fontId="21" fillId="0" borderId="28" xfId="46" applyFont="1" applyBorder="1" applyAlignment="1" applyProtection="1">
      <alignment horizontal="center"/>
      <protection hidden="1"/>
    </xf>
    <xf numFmtId="16" fontId="6" fillId="0" borderId="28" xfId="46" applyNumberFormat="1" applyFont="1" applyBorder="1" applyAlignment="1" applyProtection="1">
      <alignment horizontal="center"/>
      <protection hidden="1"/>
    </xf>
    <xf numFmtId="0" fontId="18" fillId="0" borderId="71" xfId="47" applyFont="1" applyBorder="1" applyAlignment="1">
      <alignment horizontal="center" vertical="top" wrapText="1"/>
      <protection/>
    </xf>
    <xf numFmtId="0" fontId="18" fillId="0" borderId="36" xfId="47" applyFont="1" applyBorder="1" applyAlignment="1">
      <alignment horizontal="center" vertical="top" wrapText="1"/>
      <protection/>
    </xf>
    <xf numFmtId="0" fontId="18" fillId="0" borderId="71" xfId="47" applyFont="1" applyBorder="1" applyAlignment="1">
      <alignment vertical="top" wrapText="1"/>
      <protection/>
    </xf>
    <xf numFmtId="0" fontId="18" fillId="0" borderId="36" xfId="47" applyFont="1" applyBorder="1" applyAlignment="1">
      <alignment vertical="top" wrapText="1"/>
      <protection/>
    </xf>
    <xf numFmtId="0" fontId="18" fillId="0" borderId="71" xfId="47" applyFont="1" applyBorder="1" applyAlignment="1">
      <alignment horizontal="center" wrapText="1"/>
      <protection/>
    </xf>
    <xf numFmtId="0" fontId="18" fillId="0" borderId="36" xfId="47" applyFont="1" applyBorder="1" applyAlignment="1">
      <alignment horizont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Sheet1" xfId="46"/>
    <cellStyle name="Normal_Tabelis 2004 N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25"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PageLayoutView="0" workbookViewId="0" topLeftCell="A1">
      <selection activeCell="P11" sqref="P11:P12"/>
    </sheetView>
  </sheetViews>
  <sheetFormatPr defaultColWidth="3.16015625" defaultRowHeight="12.75"/>
  <cols>
    <col min="1" max="1" width="3.66015625" style="1" customWidth="1"/>
    <col min="2" max="2" width="0.328125" style="1" hidden="1" customWidth="1"/>
    <col min="3" max="3" width="3.16015625" style="1" hidden="1" customWidth="1"/>
    <col min="4" max="4" width="3.16015625" style="1" customWidth="1"/>
    <col min="5" max="5" width="13" style="1" customWidth="1"/>
    <col min="6" max="6" width="11.5" style="1" customWidth="1"/>
    <col min="7" max="7" width="7.16015625" style="1" customWidth="1"/>
    <col min="8" max="8" width="1.171875" style="1" customWidth="1"/>
    <col min="9" max="9" width="5.83203125" style="1" customWidth="1"/>
    <col min="10" max="40" width="2.83203125" style="1" customWidth="1"/>
    <col min="41" max="41" width="3" style="1" hidden="1" customWidth="1"/>
    <col min="42" max="42" width="3.83203125" style="1" customWidth="1"/>
    <col min="43" max="43" width="4.83203125" style="1" customWidth="1"/>
    <col min="44" max="45" width="2.83203125" style="1" customWidth="1"/>
    <col min="46" max="46" width="3.83203125" style="1" customWidth="1"/>
    <col min="47" max="49" width="2.83203125" style="1" customWidth="1"/>
    <col min="50" max="50" width="3" style="1" customWidth="1"/>
    <col min="51" max="58" width="2.83203125" style="1" customWidth="1"/>
    <col min="59" max="59" width="4.83203125" style="1" customWidth="1"/>
    <col min="60" max="16384" width="3.16015625" style="1" customWidth="1"/>
  </cols>
  <sheetData>
    <row r="1" spans="1:53" ht="23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4" ht="15.75">
      <c r="A2" s="2"/>
      <c r="B2" s="2"/>
      <c r="C2" s="2"/>
      <c r="D2" s="2"/>
      <c r="E2" s="113"/>
      <c r="F2" s="2"/>
      <c r="G2" s="2"/>
      <c r="H2" s="2"/>
      <c r="I2" s="2"/>
      <c r="J2" s="2"/>
      <c r="K2" s="2"/>
      <c r="L2" s="2"/>
      <c r="M2" s="266" t="s">
        <v>0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"/>
      <c r="B3" s="2"/>
      <c r="C3" s="2"/>
      <c r="D3" s="2"/>
      <c r="E3" s="268"/>
      <c r="F3" s="269"/>
      <c r="G3" s="269"/>
      <c r="H3" s="269"/>
      <c r="I3" s="269"/>
      <c r="J3" s="269"/>
      <c r="K3" s="269"/>
      <c r="L3" s="2"/>
      <c r="M3" s="2"/>
      <c r="N3" s="2"/>
      <c r="O3" s="2"/>
      <c r="P3" s="2"/>
      <c r="Q3" s="2"/>
      <c r="R3" s="270" t="str">
        <f>TEXT(J11,"yyyy")</f>
        <v>2007</v>
      </c>
      <c r="S3" s="271"/>
      <c r="T3" s="117" t="s">
        <v>3</v>
      </c>
      <c r="U3" s="118"/>
      <c r="V3" s="272" t="str">
        <f>TEXT(J11,"mmmm")</f>
        <v>sausis</v>
      </c>
      <c r="W3" s="271"/>
      <c r="X3" s="271"/>
      <c r="Y3" s="271"/>
      <c r="Z3" s="271"/>
      <c r="AA3" s="271"/>
      <c r="AB3" s="271"/>
      <c r="AC3" s="27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s="9" customFormat="1" ht="41.25" customHeight="1" hidden="1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 t="s">
        <v>2</v>
      </c>
      <c r="S5" s="6">
        <v>2000</v>
      </c>
      <c r="T5" s="7"/>
      <c r="U5" s="4" t="s">
        <v>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8"/>
      <c r="AT5" s="8"/>
      <c r="AU5" s="8"/>
      <c r="AV5" s="8"/>
      <c r="AW5" s="8"/>
      <c r="AX5" s="8"/>
      <c r="AY5" s="8"/>
      <c r="AZ5" s="8"/>
      <c r="BA5" s="8"/>
    </row>
    <row r="6" spans="1:53" ht="3.75" customHeight="1" hidden="1">
      <c r="A6" s="10"/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273" t="s">
        <v>4</v>
      </c>
      <c r="B7" s="12"/>
      <c r="C7" s="13"/>
      <c r="D7" s="276" t="s">
        <v>63</v>
      </c>
      <c r="E7" s="279" t="s">
        <v>5</v>
      </c>
      <c r="F7" s="282" t="s">
        <v>6</v>
      </c>
      <c r="G7" s="285" t="s">
        <v>7</v>
      </c>
      <c r="H7" s="179"/>
      <c r="I7" s="256" t="s">
        <v>8</v>
      </c>
      <c r="J7" s="259" t="s">
        <v>9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62" t="s">
        <v>10</v>
      </c>
      <c r="AQ7" s="263"/>
      <c r="AR7" s="263"/>
      <c r="AS7" s="263"/>
      <c r="AT7" s="263"/>
      <c r="AU7" s="263"/>
      <c r="AV7" s="263"/>
      <c r="AW7" s="263"/>
      <c r="AX7" s="264"/>
      <c r="AY7" s="241" t="s">
        <v>11</v>
      </c>
      <c r="AZ7" s="242"/>
      <c r="BA7" s="243"/>
    </row>
    <row r="8" spans="1:53" ht="9" customHeight="1">
      <c r="A8" s="274"/>
      <c r="B8" s="14"/>
      <c r="C8" s="10"/>
      <c r="D8" s="277"/>
      <c r="E8" s="280"/>
      <c r="F8" s="283"/>
      <c r="G8" s="286"/>
      <c r="H8" s="180"/>
      <c r="I8" s="25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5"/>
      <c r="AQ8" s="247" t="s">
        <v>12</v>
      </c>
      <c r="AR8" s="248"/>
      <c r="AS8" s="248"/>
      <c r="AT8" s="248"/>
      <c r="AU8" s="248"/>
      <c r="AV8" s="248"/>
      <c r="AW8" s="248"/>
      <c r="AX8" s="249"/>
      <c r="AY8" s="244"/>
      <c r="AZ8" s="245"/>
      <c r="BA8" s="246"/>
    </row>
    <row r="9" spans="1:53" ht="13.5" customHeight="1" thickBot="1">
      <c r="A9" s="274"/>
      <c r="B9" s="14"/>
      <c r="C9" s="10"/>
      <c r="D9" s="277"/>
      <c r="E9" s="280"/>
      <c r="F9" s="283"/>
      <c r="G9" s="286"/>
      <c r="H9" s="180"/>
      <c r="I9" s="25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5"/>
      <c r="AQ9" s="16"/>
      <c r="AR9" s="250" t="s">
        <v>13</v>
      </c>
      <c r="AS9" s="251"/>
      <c r="AT9" s="251"/>
      <c r="AU9" s="252"/>
      <c r="AV9" s="251"/>
      <c r="AW9" s="251"/>
      <c r="AX9" s="253"/>
      <c r="AY9" s="17"/>
      <c r="AZ9" s="18"/>
      <c r="BA9" s="19"/>
    </row>
    <row r="10" spans="1:53" ht="15" customHeight="1" hidden="1">
      <c r="A10" s="274"/>
      <c r="B10" s="14"/>
      <c r="C10" s="10"/>
      <c r="D10" s="277"/>
      <c r="E10" s="280"/>
      <c r="F10" s="283"/>
      <c r="G10" s="286"/>
      <c r="H10" s="180"/>
      <c r="I10" s="25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15"/>
      <c r="AQ10" s="10"/>
      <c r="AR10" s="20"/>
      <c r="AS10" s="18"/>
      <c r="AT10" s="18"/>
      <c r="AU10" s="18"/>
      <c r="AV10" s="21"/>
      <c r="AW10" s="21"/>
      <c r="AX10" s="22"/>
      <c r="AY10" s="23"/>
      <c r="AZ10" s="23"/>
      <c r="BA10" s="24"/>
    </row>
    <row r="11" spans="1:59" ht="82.5" customHeight="1" thickBot="1">
      <c r="A11" s="274"/>
      <c r="B11" s="25" t="s">
        <v>14</v>
      </c>
      <c r="C11" s="10"/>
      <c r="D11" s="277"/>
      <c r="E11" s="280"/>
      <c r="F11" s="283"/>
      <c r="G11" s="286"/>
      <c r="H11" s="180"/>
      <c r="I11" s="257"/>
      <c r="J11" s="254">
        <v>39083</v>
      </c>
      <c r="K11" s="235">
        <f>+J11+1</f>
        <v>39084</v>
      </c>
      <c r="L11" s="235">
        <f>+K11+1</f>
        <v>39085</v>
      </c>
      <c r="M11" s="235">
        <f aca="true" t="shared" si="0" ref="M11:AM11">+L11+1</f>
        <v>39086</v>
      </c>
      <c r="N11" s="235">
        <f t="shared" si="0"/>
        <v>39087</v>
      </c>
      <c r="O11" s="235">
        <f t="shared" si="0"/>
        <v>39088</v>
      </c>
      <c r="P11" s="235">
        <f t="shared" si="0"/>
        <v>39089</v>
      </c>
      <c r="Q11" s="235">
        <f t="shared" si="0"/>
        <v>39090</v>
      </c>
      <c r="R11" s="235">
        <f t="shared" si="0"/>
        <v>39091</v>
      </c>
      <c r="S11" s="235">
        <f t="shared" si="0"/>
        <v>39092</v>
      </c>
      <c r="T11" s="235">
        <f t="shared" si="0"/>
        <v>39093</v>
      </c>
      <c r="U11" s="235">
        <f t="shared" si="0"/>
        <v>39094</v>
      </c>
      <c r="V11" s="235">
        <f t="shared" si="0"/>
        <v>39095</v>
      </c>
      <c r="W11" s="235">
        <f t="shared" si="0"/>
        <v>39096</v>
      </c>
      <c r="X11" s="235">
        <f t="shared" si="0"/>
        <v>39097</v>
      </c>
      <c r="Y11" s="235">
        <f t="shared" si="0"/>
        <v>39098</v>
      </c>
      <c r="Z11" s="235">
        <f t="shared" si="0"/>
        <v>39099</v>
      </c>
      <c r="AA11" s="235">
        <f t="shared" si="0"/>
        <v>39100</v>
      </c>
      <c r="AB11" s="235">
        <f t="shared" si="0"/>
        <v>39101</v>
      </c>
      <c r="AC11" s="235">
        <f t="shared" si="0"/>
        <v>39102</v>
      </c>
      <c r="AD11" s="235">
        <f t="shared" si="0"/>
        <v>39103</v>
      </c>
      <c r="AE11" s="235">
        <f t="shared" si="0"/>
        <v>39104</v>
      </c>
      <c r="AF11" s="235">
        <f t="shared" si="0"/>
        <v>39105</v>
      </c>
      <c r="AG11" s="235">
        <f t="shared" si="0"/>
        <v>39106</v>
      </c>
      <c r="AH11" s="235">
        <f t="shared" si="0"/>
        <v>39107</v>
      </c>
      <c r="AI11" s="235">
        <f t="shared" si="0"/>
        <v>39108</v>
      </c>
      <c r="AJ11" s="235">
        <f t="shared" si="0"/>
        <v>39109</v>
      </c>
      <c r="AK11" s="235">
        <f t="shared" si="0"/>
        <v>39110</v>
      </c>
      <c r="AL11" s="235">
        <f t="shared" si="0"/>
        <v>39111</v>
      </c>
      <c r="AM11" s="235">
        <f t="shared" si="0"/>
        <v>39112</v>
      </c>
      <c r="AN11" s="237">
        <f>+AM11+1</f>
        <v>39113</v>
      </c>
      <c r="AO11" s="239">
        <f>+AN11+1</f>
        <v>39114</v>
      </c>
      <c r="AP11" s="25" t="s">
        <v>15</v>
      </c>
      <c r="AQ11" s="74" t="s">
        <v>16</v>
      </c>
      <c r="AR11" s="75" t="s">
        <v>17</v>
      </c>
      <c r="AS11" s="75" t="s">
        <v>18</v>
      </c>
      <c r="AT11" s="178" t="s">
        <v>19</v>
      </c>
      <c r="AU11" s="76" t="s">
        <v>20</v>
      </c>
      <c r="AV11" s="76" t="s">
        <v>21</v>
      </c>
      <c r="AW11" s="75" t="s">
        <v>22</v>
      </c>
      <c r="AX11" s="75" t="s">
        <v>23</v>
      </c>
      <c r="AY11" s="74" t="s">
        <v>24</v>
      </c>
      <c r="AZ11" s="74" t="s">
        <v>25</v>
      </c>
      <c r="BA11" s="77" t="s">
        <v>26</v>
      </c>
      <c r="BG11" s="98" t="s">
        <v>149</v>
      </c>
    </row>
    <row r="12" spans="1:60" ht="13.5" customHeight="1" thickBot="1">
      <c r="A12" s="275"/>
      <c r="B12" s="26"/>
      <c r="C12" s="78"/>
      <c r="D12" s="278"/>
      <c r="E12" s="281"/>
      <c r="F12" s="284"/>
      <c r="G12" s="287"/>
      <c r="H12" s="181"/>
      <c r="I12" s="258"/>
      <c r="J12" s="255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8"/>
      <c r="AO12" s="240"/>
      <c r="AP12" s="27">
        <v>1</v>
      </c>
      <c r="AQ12" s="28">
        <v>2</v>
      </c>
      <c r="AR12" s="28">
        <v>3</v>
      </c>
      <c r="AS12" s="28">
        <v>4</v>
      </c>
      <c r="AT12" s="28">
        <v>5</v>
      </c>
      <c r="AU12" s="28">
        <v>6</v>
      </c>
      <c r="AV12" s="29">
        <v>7</v>
      </c>
      <c r="AW12" s="29">
        <v>8</v>
      </c>
      <c r="AX12" s="29">
        <v>9</v>
      </c>
      <c r="AY12" s="29">
        <v>10</v>
      </c>
      <c r="AZ12" s="29">
        <v>11</v>
      </c>
      <c r="BA12" s="30">
        <v>12</v>
      </c>
      <c r="BG12" s="97">
        <v>39083</v>
      </c>
      <c r="BH12" s="98" t="s">
        <v>144</v>
      </c>
    </row>
    <row r="13" spans="1:60" ht="12">
      <c r="A13" s="232">
        <v>1</v>
      </c>
      <c r="B13" s="11"/>
      <c r="C13" s="11"/>
      <c r="D13" s="234"/>
      <c r="E13" s="218"/>
      <c r="F13" s="221" t="s">
        <v>150</v>
      </c>
      <c r="G13" s="223"/>
      <c r="H13" s="226">
        <v>8</v>
      </c>
      <c r="I13" s="208">
        <f>H13*IF(AND(TEXT($AK$11,"dd")="28",TEXT($AL$11,"dd")="01"),COUNTA(J13:AK13)-(COUNTIF(J13:AK13,"S")+COUNTIF(J13:AK13,"P")),IF(AND(TEXT($AL$11,"dd")="29",TEXT($AM$11,"dd")="01"),COUNTA(J13:AL13)-(COUNTIF(J13:AL13,"S")+COUNTIF(J13:AL13,"P")),IF(AND(TEXT($AM$11,"dd")="30",TEXT($AN$11,"dd")="01"),COUNTA(J13:AM13)-(COUNTIF(J13:AM13,"S")+COUNTIF(J13:AM13,"P")),COUNTA(J13:AN13)-(COUNTIF(J13:AN13,"S")+COUNTIF(J13:AN13,"P")))))</f>
        <v>176</v>
      </c>
      <c r="J13" s="84" t="str">
        <f aca="true" t="shared" si="1" ref="J13:AN13">IF(COUNTIF($BG$12:$BG$24,J$11),"S",IF(OR(WEEKDAY(J$11,2)=6,WEEKDAY(J$11,2)=7),"P",IF(K13="S",($H13-1),$H13)))</f>
        <v>S</v>
      </c>
      <c r="K13" s="84">
        <f t="shared" si="1"/>
        <v>8</v>
      </c>
      <c r="L13" s="84">
        <f t="shared" si="1"/>
        <v>8</v>
      </c>
      <c r="M13" s="84">
        <f t="shared" si="1"/>
        <v>8</v>
      </c>
      <c r="N13" s="84">
        <f t="shared" si="1"/>
        <v>8</v>
      </c>
      <c r="O13" s="122" t="str">
        <f t="shared" si="1"/>
        <v>P</v>
      </c>
      <c r="P13" s="84" t="str">
        <f t="shared" si="1"/>
        <v>P</v>
      </c>
      <c r="Q13" s="84">
        <f t="shared" si="1"/>
        <v>8</v>
      </c>
      <c r="R13" s="84">
        <f t="shared" si="1"/>
        <v>8</v>
      </c>
      <c r="S13" s="84">
        <f t="shared" si="1"/>
        <v>8</v>
      </c>
      <c r="T13" s="84">
        <f t="shared" si="1"/>
        <v>8</v>
      </c>
      <c r="U13" s="84">
        <f t="shared" si="1"/>
        <v>8</v>
      </c>
      <c r="V13" s="84" t="str">
        <f t="shared" si="1"/>
        <v>P</v>
      </c>
      <c r="W13" s="84" t="str">
        <f t="shared" si="1"/>
        <v>P</v>
      </c>
      <c r="X13" s="84">
        <f t="shared" si="1"/>
        <v>8</v>
      </c>
      <c r="Y13" s="84">
        <f t="shared" si="1"/>
        <v>8</v>
      </c>
      <c r="Z13" s="84">
        <f t="shared" si="1"/>
        <v>8</v>
      </c>
      <c r="AA13" s="84">
        <f t="shared" si="1"/>
        <v>8</v>
      </c>
      <c r="AB13" s="84">
        <f t="shared" si="1"/>
        <v>8</v>
      </c>
      <c r="AC13" s="84" t="str">
        <f t="shared" si="1"/>
        <v>P</v>
      </c>
      <c r="AD13" s="84" t="str">
        <f t="shared" si="1"/>
        <v>P</v>
      </c>
      <c r="AE13" s="84">
        <f t="shared" si="1"/>
        <v>8</v>
      </c>
      <c r="AF13" s="84">
        <f t="shared" si="1"/>
        <v>8</v>
      </c>
      <c r="AG13" s="84">
        <f t="shared" si="1"/>
        <v>8</v>
      </c>
      <c r="AH13" s="122">
        <f t="shared" si="1"/>
        <v>8</v>
      </c>
      <c r="AI13" s="122">
        <f t="shared" si="1"/>
        <v>8</v>
      </c>
      <c r="AJ13" s="122" t="str">
        <f t="shared" si="1"/>
        <v>P</v>
      </c>
      <c r="AK13" s="84" t="str">
        <f t="shared" si="1"/>
        <v>P</v>
      </c>
      <c r="AL13" s="84">
        <f t="shared" si="1"/>
        <v>8</v>
      </c>
      <c r="AM13" s="84">
        <f t="shared" si="1"/>
        <v>8</v>
      </c>
      <c r="AN13" s="124">
        <f t="shared" si="1"/>
        <v>8</v>
      </c>
      <c r="AO13" s="102">
        <f>IF(COUNTIF($BG$12:$BG$24,AO$11),"S",IF(OR(WEEKDAY(AO$11,2)=6,WEEKDAY(AO$11,2)=7),"P",$H13))</f>
        <v>8</v>
      </c>
      <c r="AP13" s="96">
        <f>IF(AND(TEXT($AK$11,"dd")="28",TEXT($AL$11,"dd")="01"),COUNT(J13:AK13),IF(AND(TEXT($AL$11,"dd")="29",TEXT($AM$11,"dd")="01"),COUNT(J13:AL13),IF(AND(TEXT($AM$11,"dd")="30",TEXT($AN$11,"dd")="01"),COUNT(J13:AM13),COUNT(J13:AN13))))</f>
        <v>22</v>
      </c>
      <c r="AQ13" s="85">
        <f>IF(AND(TEXT($AK$11,"dd")="28",TEXT($AL$11,"dd")="01"),SUM(J13:AK13),IF(AND(TEXT($AL$11,"dd")="29",TEXT($AM$11,"dd")="01"),SUM(J13:AL13),IF(AND(TEXT($AM$11,"dd")="30",TEXT($AN$11,"dd")="01"),SUM(J13:AM13),SUM(J13:AN13))))</f>
        <v>176</v>
      </c>
      <c r="AR13" s="32"/>
      <c r="AS13" s="33"/>
      <c r="AT13" s="33"/>
      <c r="AU13" s="33"/>
      <c r="AV13" s="33"/>
      <c r="AW13" s="33"/>
      <c r="AX13" s="33"/>
      <c r="AY13" s="34"/>
      <c r="AZ13" s="35"/>
      <c r="BA13" s="36"/>
      <c r="BG13" s="97">
        <v>39129</v>
      </c>
      <c r="BH13" s="98" t="s">
        <v>146</v>
      </c>
    </row>
    <row r="14" spans="1:59" ht="12" customHeight="1">
      <c r="A14" s="212"/>
      <c r="B14" s="11"/>
      <c r="C14" s="11"/>
      <c r="D14" s="215"/>
      <c r="E14" s="218"/>
      <c r="F14" s="221"/>
      <c r="G14" s="224"/>
      <c r="H14" s="227"/>
      <c r="I14" s="209"/>
      <c r="J14" s="79"/>
      <c r="K14" s="37"/>
      <c r="L14" s="37"/>
      <c r="M14" s="37"/>
      <c r="N14" s="37"/>
      <c r="O14" s="1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24"/>
      <c r="AI14" s="124"/>
      <c r="AJ14" s="37"/>
      <c r="AK14" s="37"/>
      <c r="AL14" s="37"/>
      <c r="AM14" s="37"/>
      <c r="AN14" s="124"/>
      <c r="AO14" s="103"/>
      <c r="AP14" s="99"/>
      <c r="AQ14" s="39"/>
      <c r="AR14" s="40"/>
      <c r="AS14" s="41"/>
      <c r="AT14" s="41"/>
      <c r="AU14" s="41"/>
      <c r="AV14" s="41"/>
      <c r="AW14" s="41"/>
      <c r="AX14" s="41"/>
      <c r="AY14" s="42"/>
      <c r="AZ14" s="43"/>
      <c r="BA14" s="44"/>
      <c r="BG14" s="97">
        <v>39152</v>
      </c>
    </row>
    <row r="15" spans="1:59" ht="12.75" customHeight="1" thickBot="1">
      <c r="A15" s="213"/>
      <c r="B15" s="45"/>
      <c r="C15" s="45"/>
      <c r="D15" s="216"/>
      <c r="E15" s="219"/>
      <c r="F15" s="222"/>
      <c r="G15" s="224"/>
      <c r="H15" s="228"/>
      <c r="I15" s="210"/>
      <c r="J15" s="160"/>
      <c r="K15" s="161"/>
      <c r="L15" s="161"/>
      <c r="M15" s="161"/>
      <c r="N15" s="161"/>
      <c r="O15" s="16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2"/>
      <c r="AJ15" s="163"/>
      <c r="AK15" s="161"/>
      <c r="AL15" s="161"/>
      <c r="AM15" s="161"/>
      <c r="AN15" s="164"/>
      <c r="AO15" s="165"/>
      <c r="AP15" s="166"/>
      <c r="AQ15" s="167"/>
      <c r="AR15" s="168"/>
      <c r="AS15" s="16"/>
      <c r="AT15" s="16"/>
      <c r="AU15" s="16"/>
      <c r="AV15" s="16"/>
      <c r="AW15" s="16"/>
      <c r="AX15" s="16"/>
      <c r="AY15" s="169"/>
      <c r="AZ15" s="170"/>
      <c r="BA15" s="171"/>
      <c r="BG15" s="97">
        <v>39153</v>
      </c>
    </row>
    <row r="16" spans="1:59" ht="12" customHeight="1">
      <c r="A16" s="211">
        <v>2</v>
      </c>
      <c r="B16" s="31"/>
      <c r="C16" s="31"/>
      <c r="D16" s="214"/>
      <c r="E16" s="217"/>
      <c r="F16" s="217" t="s">
        <v>177</v>
      </c>
      <c r="G16" s="223"/>
      <c r="H16" s="226">
        <v>8</v>
      </c>
      <c r="I16" s="208">
        <f>H16*IF(AND(TEXT($AK$11,"dd")="28",TEXT($AL$11,"dd")="01"),COUNTA(J16:AK16)-(COUNTIF(J16:AK16,"S")+COUNTIF(J16:AK16,"P")),IF(AND(TEXT($AL$11,"dd")="29",TEXT($AM$11,"dd")="01"),COUNTA(J16:AL16)-(COUNTIF(J16:AL16,"S")+COUNTIF(J16:AL16,"P")),IF(AND(TEXT($AM$11,"dd")="30",TEXT($AN$11,"dd")="01"),COUNTA(J16:AM16)-(COUNTIF(J16:AM16,"S")+COUNTIF(J16:AM16,"P")),COUNTA(J16:AN16)-(COUNTIF(J16:AN16,"S")+COUNTIF(J16:AN16,"P")))))</f>
        <v>176</v>
      </c>
      <c r="J16" s="175" t="str">
        <f aca="true" t="shared" si="2" ref="J16:AC16">IF(COUNTIF($BG$12:$BG$24,J$11),"S",IF(OR(WEEKDAY(J$11,2)=6,WEEKDAY(J$11,2)=7),"P",IF(K16="S",($H16-1),$H16)))</f>
        <v>S</v>
      </c>
      <c r="K16" s="84">
        <f t="shared" si="2"/>
        <v>8</v>
      </c>
      <c r="L16" s="84">
        <f t="shared" si="2"/>
        <v>8</v>
      </c>
      <c r="M16" s="84">
        <f t="shared" si="2"/>
        <v>8</v>
      </c>
      <c r="N16" s="84">
        <f t="shared" si="2"/>
        <v>8</v>
      </c>
      <c r="O16" s="122" t="str">
        <f t="shared" si="2"/>
        <v>P</v>
      </c>
      <c r="P16" s="84" t="str">
        <f t="shared" si="2"/>
        <v>P</v>
      </c>
      <c r="Q16" s="84">
        <f t="shared" si="2"/>
        <v>8</v>
      </c>
      <c r="R16" s="84">
        <f t="shared" si="2"/>
        <v>8</v>
      </c>
      <c r="S16" s="84">
        <f t="shared" si="2"/>
        <v>8</v>
      </c>
      <c r="T16" s="84">
        <f t="shared" si="2"/>
        <v>8</v>
      </c>
      <c r="U16" s="84">
        <f t="shared" si="2"/>
        <v>8</v>
      </c>
      <c r="V16" s="84" t="str">
        <f t="shared" si="2"/>
        <v>P</v>
      </c>
      <c r="W16" s="84" t="str">
        <f t="shared" si="2"/>
        <v>P</v>
      </c>
      <c r="X16" s="84">
        <f t="shared" si="2"/>
        <v>8</v>
      </c>
      <c r="Y16" s="84">
        <f t="shared" si="2"/>
        <v>8</v>
      </c>
      <c r="Z16" s="84">
        <f t="shared" si="2"/>
        <v>8</v>
      </c>
      <c r="AA16" s="84">
        <f t="shared" si="2"/>
        <v>8</v>
      </c>
      <c r="AB16" s="84">
        <f t="shared" si="2"/>
        <v>8</v>
      </c>
      <c r="AC16" s="84" t="str">
        <f t="shared" si="2"/>
        <v>P</v>
      </c>
      <c r="AD16" s="84" t="str">
        <f aca="true" t="shared" si="3" ref="AD16:AM16">IF(COUNTIF($BG$12:$BG$24,AD$11),"S",IF(OR(WEEKDAY(AD$11,2)=6,WEEKDAY(AD$11,2)=7),"P",IF(AE16="S",($H16-1),$H16)))</f>
        <v>P</v>
      </c>
      <c r="AE16" s="84">
        <f t="shared" si="3"/>
        <v>8</v>
      </c>
      <c r="AF16" s="84">
        <f t="shared" si="3"/>
        <v>8</v>
      </c>
      <c r="AG16" s="122">
        <f t="shared" si="3"/>
        <v>8</v>
      </c>
      <c r="AH16" s="122">
        <f>IF(COUNTIF($BG$12:$BG$24,AH$11),"S",IF(OR(WEEKDAY(AH$11,2)=6,WEEKDAY(AH$11,2)=7),"P",IF(AI16="S",($H16-1),$H16)))</f>
        <v>8</v>
      </c>
      <c r="AI16" s="122">
        <f>IF(COUNTIF($BG$12:$BG$24,AI$11),"S",IF(OR(WEEKDAY(AI$11,2)=6,WEEKDAY(AI$11,2)=7),"P",IF(AJ16="S",($H16-1),$H16)))</f>
        <v>8</v>
      </c>
      <c r="AJ16" s="122" t="str">
        <f t="shared" si="3"/>
        <v>P</v>
      </c>
      <c r="AK16" s="84" t="str">
        <f t="shared" si="3"/>
        <v>P</v>
      </c>
      <c r="AL16" s="84">
        <f t="shared" si="3"/>
        <v>8</v>
      </c>
      <c r="AM16" s="84">
        <f t="shared" si="3"/>
        <v>8</v>
      </c>
      <c r="AN16" s="84">
        <f>IF(COUNTIF($BG$12:$BG$24,AN$11),"S",IF(OR(WEEKDAY(AN$11,2)=6,WEEKDAY(AN$11,2)=7),"P",IF(AO16="S",($H16-1),$H16)))</f>
        <v>8</v>
      </c>
      <c r="AO16" s="102">
        <f>IF(COUNTIF($BG$12:$BG$24,AO$11),"S",IF(OR(WEEKDAY(AO$11,2)=6,WEEKDAY(AO$11,2)=7),"P",$H16))</f>
        <v>8</v>
      </c>
      <c r="AP16" s="96">
        <f>IF(AND(TEXT($AK$11,"dd")="28",TEXT($AL$11,"dd")="01"),COUNT(J16:AK16),IF(AND(TEXT($AL$11,"dd")="29",TEXT($AM$11,"dd")="01"),COUNT(J16:AL16),IF(AND(TEXT($AM$11,"dd")="30",TEXT($AN$11,"dd")="01"),COUNT(J16:AM16),COUNT(J16:AN16))))</f>
        <v>22</v>
      </c>
      <c r="AQ16" s="85">
        <f>IF(AND(TEXT($AK$11,"dd")="28",TEXT($AL$11,"dd")="01"),SUM(J16:AK16),IF(AND(TEXT($AL$11,"dd")="29",TEXT($AM$11,"dd")="01"),SUM(J16:AL16),IF(AND(TEXT($AM$11,"dd")="30",TEXT($AN$11,"dd")="01"),SUM(J16:AM16),SUM(J16:AN16))))</f>
        <v>176</v>
      </c>
      <c r="AR16" s="32"/>
      <c r="AS16" s="33"/>
      <c r="AT16" s="33"/>
      <c r="AU16" s="33"/>
      <c r="AV16" s="33"/>
      <c r="AW16" s="33"/>
      <c r="AX16" s="33"/>
      <c r="AY16" s="34"/>
      <c r="AZ16" s="35"/>
      <c r="BA16" s="36"/>
      <c r="BG16" s="97">
        <v>39181</v>
      </c>
    </row>
    <row r="17" spans="1:59" ht="12" customHeight="1">
      <c r="A17" s="232"/>
      <c r="B17" s="11"/>
      <c r="C17" s="11"/>
      <c r="D17" s="215"/>
      <c r="E17" s="218"/>
      <c r="F17" s="218"/>
      <c r="G17" s="224"/>
      <c r="H17" s="227"/>
      <c r="I17" s="209"/>
      <c r="J17" s="79"/>
      <c r="K17" s="37"/>
      <c r="L17" s="37"/>
      <c r="M17" s="37"/>
      <c r="N17" s="37"/>
      <c r="O17" s="1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4"/>
      <c r="AI17" s="124"/>
      <c r="AJ17" s="37"/>
      <c r="AK17" s="37"/>
      <c r="AL17" s="37"/>
      <c r="AM17" s="37"/>
      <c r="AN17" s="124"/>
      <c r="AO17" s="103"/>
      <c r="AP17" s="100"/>
      <c r="AQ17" s="39"/>
      <c r="AR17" s="51"/>
      <c r="AS17" s="41"/>
      <c r="AT17" s="41"/>
      <c r="AU17" s="41"/>
      <c r="AV17" s="41"/>
      <c r="AW17" s="41"/>
      <c r="AX17" s="41"/>
      <c r="AY17" s="52"/>
      <c r="AZ17" s="53"/>
      <c r="BA17" s="44"/>
      <c r="BG17" s="97">
        <v>39203</v>
      </c>
    </row>
    <row r="18" spans="1:59" ht="12.75" customHeight="1" thickBot="1">
      <c r="A18" s="233"/>
      <c r="B18" s="11"/>
      <c r="C18" s="11"/>
      <c r="D18" s="216"/>
      <c r="E18" s="219"/>
      <c r="F18" s="219"/>
      <c r="G18" s="224"/>
      <c r="H18" s="228"/>
      <c r="I18" s="210"/>
      <c r="J18" s="160"/>
      <c r="K18" s="161"/>
      <c r="L18" s="161"/>
      <c r="M18" s="161"/>
      <c r="N18" s="161"/>
      <c r="O18" s="162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3"/>
      <c r="AH18" s="162"/>
      <c r="AI18" s="162"/>
      <c r="AJ18" s="163"/>
      <c r="AK18" s="161"/>
      <c r="AL18" s="161"/>
      <c r="AM18" s="161"/>
      <c r="AN18" s="164"/>
      <c r="AO18" s="165"/>
      <c r="AP18" s="187"/>
      <c r="AQ18" s="167"/>
      <c r="AR18" s="22"/>
      <c r="AS18" s="16"/>
      <c r="AT18" s="16"/>
      <c r="AU18" s="16"/>
      <c r="AV18" s="16"/>
      <c r="AW18" s="16"/>
      <c r="AX18" s="16"/>
      <c r="AY18" s="188"/>
      <c r="AZ18" s="189"/>
      <c r="BA18" s="171"/>
      <c r="BG18" s="97">
        <v>39258</v>
      </c>
    </row>
    <row r="19" spans="1:59" ht="15" customHeight="1">
      <c r="A19" s="211">
        <v>3</v>
      </c>
      <c r="B19" s="31"/>
      <c r="C19" s="31"/>
      <c r="D19" s="214"/>
      <c r="E19" s="217"/>
      <c r="F19" s="220" t="s">
        <v>27</v>
      </c>
      <c r="G19" s="223"/>
      <c r="H19" s="226">
        <v>8</v>
      </c>
      <c r="I19" s="229">
        <f>H19*IF(AND(TEXT($AK$11,"dd")="28",TEXT($AL$11,"dd")="01"),COUNTA(J19:AK19)-(COUNTIF(J19:AK19,"S")+COUNTIF(J19:AK19,"P")),IF(AND(TEXT($AL$11,"dd")="29",TEXT($AM$11,"dd")="01"),COUNTA(J19:AL19)-(COUNTIF(J19:AL19,"S")+COUNTIF(J19:AL19,"P")),IF(AND(TEXT($AM$11,"dd")="30",TEXT($AN$11,"dd")="01"),COUNTA(J19:AM19)-(COUNTIF(J19:AM19,"S")+COUNTIF(J19:AM19,"P")),COUNTA(J19:AN19)-(COUNTIF(J19:AN19,"S")+COUNTIF(J19:AN19,"P")))))</f>
        <v>176</v>
      </c>
      <c r="J19" s="175" t="str">
        <f aca="true" t="shared" si="4" ref="J19:AN19">IF(COUNTIF($BG$12:$BG$24,J$11),"S",IF(OR(WEEKDAY(J$11,2)=6,WEEKDAY(J$11,2)=7),"P",IF(K19="S",($H19-1),$H19)))</f>
        <v>S</v>
      </c>
      <c r="K19" s="84">
        <f t="shared" si="4"/>
        <v>8</v>
      </c>
      <c r="L19" s="84">
        <f t="shared" si="4"/>
        <v>8</v>
      </c>
      <c r="M19" s="84">
        <f t="shared" si="4"/>
        <v>8</v>
      </c>
      <c r="N19" s="84">
        <f t="shared" si="4"/>
        <v>8</v>
      </c>
      <c r="O19" s="122" t="str">
        <f t="shared" si="4"/>
        <v>P</v>
      </c>
      <c r="P19" s="84" t="str">
        <f t="shared" si="4"/>
        <v>P</v>
      </c>
      <c r="Q19" s="84">
        <f t="shared" si="4"/>
        <v>8</v>
      </c>
      <c r="R19" s="84">
        <f t="shared" si="4"/>
        <v>8</v>
      </c>
      <c r="S19" s="84">
        <f t="shared" si="4"/>
        <v>8</v>
      </c>
      <c r="T19" s="84">
        <f t="shared" si="4"/>
        <v>8</v>
      </c>
      <c r="U19" s="84">
        <f t="shared" si="4"/>
        <v>8</v>
      </c>
      <c r="V19" s="84" t="str">
        <f t="shared" si="4"/>
        <v>P</v>
      </c>
      <c r="W19" s="84" t="str">
        <f t="shared" si="4"/>
        <v>P</v>
      </c>
      <c r="X19" s="84">
        <f t="shared" si="4"/>
        <v>8</v>
      </c>
      <c r="Y19" s="84">
        <f t="shared" si="4"/>
        <v>8</v>
      </c>
      <c r="Z19" s="84">
        <f t="shared" si="4"/>
        <v>8</v>
      </c>
      <c r="AA19" s="84">
        <f t="shared" si="4"/>
        <v>8</v>
      </c>
      <c r="AB19" s="84">
        <f t="shared" si="4"/>
        <v>8</v>
      </c>
      <c r="AC19" s="84" t="str">
        <f t="shared" si="4"/>
        <v>P</v>
      </c>
      <c r="AD19" s="84" t="str">
        <f t="shared" si="4"/>
        <v>P</v>
      </c>
      <c r="AE19" s="84">
        <f t="shared" si="4"/>
        <v>8</v>
      </c>
      <c r="AF19" s="84">
        <f t="shared" si="4"/>
        <v>8</v>
      </c>
      <c r="AG19" s="122">
        <f t="shared" si="4"/>
        <v>8</v>
      </c>
      <c r="AH19" s="122">
        <f t="shared" si="4"/>
        <v>8</v>
      </c>
      <c r="AI19" s="122">
        <f t="shared" si="4"/>
        <v>8</v>
      </c>
      <c r="AJ19" s="122" t="str">
        <f t="shared" si="4"/>
        <v>P</v>
      </c>
      <c r="AK19" s="84" t="str">
        <f t="shared" si="4"/>
        <v>P</v>
      </c>
      <c r="AL19" s="84">
        <f t="shared" si="4"/>
        <v>8</v>
      </c>
      <c r="AM19" s="84">
        <f t="shared" si="4"/>
        <v>8</v>
      </c>
      <c r="AN19" s="84">
        <f t="shared" si="4"/>
        <v>8</v>
      </c>
      <c r="AO19" s="102">
        <f>IF(COUNTIF($BG$12:$BG$24,AO$11),"S",IF(OR(WEEKDAY(AO$11,2)=6,WEEKDAY(AO$11,2)=7),"P",$H19))</f>
        <v>8</v>
      </c>
      <c r="AP19" s="96">
        <f>IF(AND(TEXT($AK$11,"dd")="28",TEXT($AL$11,"dd")="01"),COUNT(J19:AK19),IF(AND(TEXT($AL$11,"dd")="29",TEXT($AM$11,"dd")="01"),COUNT(J19:AL19),IF(AND(TEXT($AM$11,"dd")="30",TEXT($AN$11,"dd")="01"),COUNT(J19:AM19),COUNT(J19:AN19))))</f>
        <v>22</v>
      </c>
      <c r="AQ19" s="85">
        <f>IF(AND(TEXT($AK$11,"dd")="28",TEXT($AL$11,"dd")="01"),SUM(J19:AK19),IF(AND(TEXT($AL$11,"dd")="29",TEXT($AM$11,"dd")="01"),SUM(J19:AL19),IF(AND(TEXT($AM$11,"dd")="30",TEXT($AN$11,"dd")="01"),SUM(J19:AM19),SUM(J19:AN19))))</f>
        <v>176</v>
      </c>
      <c r="AR19" s="32"/>
      <c r="AS19" s="33"/>
      <c r="AT19" s="33"/>
      <c r="AU19" s="33"/>
      <c r="AV19" s="33"/>
      <c r="AW19" s="33"/>
      <c r="AX19" s="33"/>
      <c r="AY19" s="57"/>
      <c r="AZ19" s="35"/>
      <c r="BA19" s="36"/>
      <c r="BG19" s="97">
        <v>39269</v>
      </c>
    </row>
    <row r="20" spans="1:59" ht="12" customHeight="1">
      <c r="A20" s="212"/>
      <c r="B20" s="11"/>
      <c r="C20" s="11"/>
      <c r="D20" s="215"/>
      <c r="E20" s="218"/>
      <c r="F20" s="221"/>
      <c r="G20" s="224"/>
      <c r="H20" s="227"/>
      <c r="I20" s="230"/>
      <c r="J20" s="79"/>
      <c r="K20" s="37"/>
      <c r="L20" s="37"/>
      <c r="M20" s="37"/>
      <c r="N20" s="37"/>
      <c r="O20" s="1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24"/>
      <c r="AI20" s="124"/>
      <c r="AJ20" s="37"/>
      <c r="AK20" s="37"/>
      <c r="AL20" s="37"/>
      <c r="AM20" s="37"/>
      <c r="AN20" s="124"/>
      <c r="AO20" s="103"/>
      <c r="AP20" s="100"/>
      <c r="AQ20" s="39"/>
      <c r="AR20" s="51"/>
      <c r="AS20" s="41"/>
      <c r="AT20" s="41"/>
      <c r="AU20" s="41"/>
      <c r="AV20" s="41"/>
      <c r="AW20" s="41"/>
      <c r="AX20" s="41"/>
      <c r="AY20" s="58"/>
      <c r="AZ20" s="53"/>
      <c r="BA20" s="44"/>
      <c r="BG20" s="97">
        <v>39309</v>
      </c>
    </row>
    <row r="21" spans="1:59" ht="12.75" customHeight="1" thickBot="1">
      <c r="A21" s="213"/>
      <c r="B21" s="45"/>
      <c r="C21" s="45"/>
      <c r="D21" s="216"/>
      <c r="E21" s="219"/>
      <c r="F21" s="222"/>
      <c r="G21" s="224"/>
      <c r="H21" s="228"/>
      <c r="I21" s="231"/>
      <c r="J21" s="80"/>
      <c r="K21" s="46"/>
      <c r="L21" s="46"/>
      <c r="M21" s="46"/>
      <c r="N21" s="46"/>
      <c r="O21" s="17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59"/>
      <c r="AH21" s="176"/>
      <c r="AI21" s="176"/>
      <c r="AJ21" s="159"/>
      <c r="AK21" s="46"/>
      <c r="AL21" s="46"/>
      <c r="AM21" s="46"/>
      <c r="AN21" s="177"/>
      <c r="AO21" s="104"/>
      <c r="AP21" s="101"/>
      <c r="AQ21" s="48"/>
      <c r="AR21" s="54"/>
      <c r="AS21" s="49"/>
      <c r="AT21" s="49"/>
      <c r="AU21" s="49"/>
      <c r="AV21" s="49"/>
      <c r="AW21" s="49"/>
      <c r="AX21" s="49"/>
      <c r="AY21" s="59"/>
      <c r="AZ21" s="56"/>
      <c r="BA21" s="50"/>
      <c r="BG21" s="97">
        <v>39387</v>
      </c>
    </row>
    <row r="22" spans="1:59" ht="12" customHeight="1">
      <c r="A22" s="211">
        <v>4</v>
      </c>
      <c r="B22" s="60"/>
      <c r="C22" s="60"/>
      <c r="D22" s="214"/>
      <c r="E22" s="217"/>
      <c r="F22" s="220" t="s">
        <v>27</v>
      </c>
      <c r="G22" s="223"/>
      <c r="H22" s="226">
        <v>8</v>
      </c>
      <c r="I22" s="208">
        <f>H22*IF(AND(TEXT($AK$11,"dd")="28",TEXT($AL$11,"dd")="01"),COUNTA(J22:AK22)-(COUNTIF(J22:AK22,"S")+COUNTIF(J22:AK22,"P")),IF(AND(TEXT($AL$11,"dd")="29",TEXT($AM$11,"dd")="01"),COUNTA(J22:AL22)-(COUNTIF(J22:AL22,"S")+COUNTIF(J22:AL22,"P")),IF(AND(TEXT($AM$11,"dd")="30",TEXT($AN$11,"dd")="01"),COUNTA(J22:AM22)-(COUNTIF(J22:AM22,"S")+COUNTIF(J22:AM22,"P")),COUNTA(J22:AN22)-(COUNTIF(J22:AN22,"S")+COUNTIF(J22:AN22,"P")))))</f>
        <v>176</v>
      </c>
      <c r="J22" s="123" t="str">
        <f aca="true" t="shared" si="5" ref="J22:AN22">IF(COUNTIF($BG$12:$BG$24,J$11),"S",IF(OR(WEEKDAY(J$11,2)=6,WEEKDAY(J$11,2)=7),"P",IF(K22="S",($H22-1),$H22)))</f>
        <v>S</v>
      </c>
      <c r="K22" s="123">
        <f t="shared" si="5"/>
        <v>8</v>
      </c>
      <c r="L22" s="123">
        <f t="shared" si="5"/>
        <v>8</v>
      </c>
      <c r="M22" s="123">
        <f t="shared" si="5"/>
        <v>8</v>
      </c>
      <c r="N22" s="123">
        <f t="shared" si="5"/>
        <v>8</v>
      </c>
      <c r="O22" s="162" t="str">
        <f t="shared" si="5"/>
        <v>P</v>
      </c>
      <c r="P22" s="123" t="str">
        <f t="shared" si="5"/>
        <v>P</v>
      </c>
      <c r="Q22" s="123">
        <f t="shared" si="5"/>
        <v>8</v>
      </c>
      <c r="R22" s="123">
        <f t="shared" si="5"/>
        <v>8</v>
      </c>
      <c r="S22" s="123">
        <f t="shared" si="5"/>
        <v>8</v>
      </c>
      <c r="T22" s="123">
        <f t="shared" si="5"/>
        <v>8</v>
      </c>
      <c r="U22" s="123">
        <f t="shared" si="5"/>
        <v>8</v>
      </c>
      <c r="V22" s="123" t="str">
        <f t="shared" si="5"/>
        <v>P</v>
      </c>
      <c r="W22" s="123" t="str">
        <f t="shared" si="5"/>
        <v>P</v>
      </c>
      <c r="X22" s="123">
        <f t="shared" si="5"/>
        <v>8</v>
      </c>
      <c r="Y22" s="123">
        <f t="shared" si="5"/>
        <v>8</v>
      </c>
      <c r="Z22" s="123">
        <f t="shared" si="5"/>
        <v>8</v>
      </c>
      <c r="AA22" s="123">
        <f t="shared" si="5"/>
        <v>8</v>
      </c>
      <c r="AB22" s="123">
        <f t="shared" si="5"/>
        <v>8</v>
      </c>
      <c r="AC22" s="123" t="str">
        <f t="shared" si="5"/>
        <v>P</v>
      </c>
      <c r="AD22" s="123" t="str">
        <f t="shared" si="5"/>
        <v>P</v>
      </c>
      <c r="AE22" s="123">
        <f t="shared" si="5"/>
        <v>8</v>
      </c>
      <c r="AF22" s="123">
        <f t="shared" si="5"/>
        <v>8</v>
      </c>
      <c r="AG22" s="123">
        <f t="shared" si="5"/>
        <v>8</v>
      </c>
      <c r="AH22" s="123">
        <f t="shared" si="5"/>
        <v>8</v>
      </c>
      <c r="AI22" s="123">
        <f t="shared" si="5"/>
        <v>8</v>
      </c>
      <c r="AJ22" s="123" t="str">
        <f t="shared" si="5"/>
        <v>P</v>
      </c>
      <c r="AK22" s="123" t="str">
        <f t="shared" si="5"/>
        <v>P</v>
      </c>
      <c r="AL22" s="123">
        <f t="shared" si="5"/>
        <v>8</v>
      </c>
      <c r="AM22" s="123">
        <f t="shared" si="5"/>
        <v>8</v>
      </c>
      <c r="AN22" s="123">
        <f t="shared" si="5"/>
        <v>8</v>
      </c>
      <c r="AO22" s="172">
        <f>IF(COUNTIF($BG$12:$BG$24,AO$11),"S",IF(OR(WEEKDAY(AO$11,2)=6,WEEKDAY(AO$11,2)=7),"P",$H22))</f>
        <v>8</v>
      </c>
      <c r="AP22" s="99">
        <f>IF(AND(TEXT($AK$11,"dd")="28",TEXT($AL$11,"dd")="01"),COUNT(J22:AK22),IF(AND(TEXT($AL$11,"dd")="29",TEXT($AM$11,"dd")="01"),COUNT(J22:AL22),IF(AND(TEXT($AM$11,"dd")="30",TEXT($AN$11,"dd")="01"),COUNT(J22:AM22),COUNT(J22:AN22))))</f>
        <v>22</v>
      </c>
      <c r="AQ22" s="173">
        <f>IF(AND(TEXT($AK$11,"dd")="28",TEXT($AL$11,"dd")="01"),SUM(J22:AK22),IF(AND(TEXT($AL$11,"dd")="29",TEXT($AM$11,"dd")="01"),SUM(J22:AL22),IF(AND(TEXT($AM$11,"dd")="30",TEXT($AN$11,"dd")="01"),SUM(J22:AM22),SUM(J22:AN22))))</f>
        <v>176</v>
      </c>
      <c r="AR22" s="40"/>
      <c r="AS22" s="41"/>
      <c r="AT22" s="41"/>
      <c r="AU22" s="41"/>
      <c r="AV22" s="41"/>
      <c r="AW22" s="41"/>
      <c r="AX22" s="41"/>
      <c r="AY22" s="42"/>
      <c r="AZ22" s="43"/>
      <c r="BA22" s="174"/>
      <c r="BG22" s="97">
        <v>39388</v>
      </c>
    </row>
    <row r="23" spans="1:59" ht="12" customHeight="1">
      <c r="A23" s="212"/>
      <c r="B23" s="61"/>
      <c r="C23" s="61"/>
      <c r="D23" s="215"/>
      <c r="E23" s="218"/>
      <c r="F23" s="221"/>
      <c r="G23" s="224"/>
      <c r="H23" s="227"/>
      <c r="I23" s="209"/>
      <c r="J23" s="79"/>
      <c r="K23" s="37"/>
      <c r="L23" s="37"/>
      <c r="M23" s="37"/>
      <c r="N23" s="37"/>
      <c r="O23" s="1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103"/>
      <c r="AP23" s="100"/>
      <c r="AQ23" s="39"/>
      <c r="AR23" s="51"/>
      <c r="AS23" s="41"/>
      <c r="AT23" s="41"/>
      <c r="AU23" s="41"/>
      <c r="AV23" s="41"/>
      <c r="AW23" s="41"/>
      <c r="AX23" s="41"/>
      <c r="AY23" s="52"/>
      <c r="AZ23" s="53"/>
      <c r="BA23" s="44"/>
      <c r="BG23" s="97">
        <v>39440</v>
      </c>
    </row>
    <row r="24" spans="1:59" ht="12.75" customHeight="1" thickBot="1">
      <c r="A24" s="213"/>
      <c r="B24" s="62"/>
      <c r="C24" s="62"/>
      <c r="D24" s="216"/>
      <c r="E24" s="219"/>
      <c r="F24" s="222"/>
      <c r="G24" s="224"/>
      <c r="H24" s="228"/>
      <c r="I24" s="210"/>
      <c r="J24" s="80"/>
      <c r="K24" s="46"/>
      <c r="L24" s="46"/>
      <c r="M24" s="46"/>
      <c r="N24" s="46"/>
      <c r="O24" s="1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104"/>
      <c r="AP24" s="101"/>
      <c r="AQ24" s="48"/>
      <c r="AR24" s="54"/>
      <c r="AS24" s="49"/>
      <c r="AT24" s="49"/>
      <c r="AU24" s="49"/>
      <c r="AV24" s="49"/>
      <c r="AW24" s="49"/>
      <c r="AX24" s="49"/>
      <c r="AY24" s="55"/>
      <c r="AZ24" s="56"/>
      <c r="BA24" s="50"/>
      <c r="BG24" s="97">
        <v>39441</v>
      </c>
    </row>
    <row r="25" spans="1:59" ht="12" customHeight="1">
      <c r="A25" s="211"/>
      <c r="B25" s="31"/>
      <c r="C25" s="31"/>
      <c r="D25" s="214"/>
      <c r="E25" s="217"/>
      <c r="F25" s="217"/>
      <c r="G25" s="223"/>
      <c r="H25" s="226"/>
      <c r="I25" s="208"/>
      <c r="J25" s="84"/>
      <c r="K25" s="84"/>
      <c r="L25" s="84"/>
      <c r="M25" s="84"/>
      <c r="N25" s="84"/>
      <c r="O25" s="122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102"/>
      <c r="AP25" s="96"/>
      <c r="AQ25" s="85"/>
      <c r="AR25" s="32"/>
      <c r="AS25" s="33"/>
      <c r="AT25" s="33"/>
      <c r="AU25" s="33"/>
      <c r="AV25" s="33"/>
      <c r="AW25" s="33"/>
      <c r="AX25" s="33"/>
      <c r="AY25" s="34"/>
      <c r="AZ25" s="35"/>
      <c r="BA25" s="36"/>
      <c r="BG25" s="97">
        <v>39441</v>
      </c>
    </row>
    <row r="26" spans="1:59" ht="12" customHeight="1">
      <c r="A26" s="212"/>
      <c r="B26" s="11"/>
      <c r="C26" s="11"/>
      <c r="D26" s="215"/>
      <c r="E26" s="218"/>
      <c r="F26" s="218"/>
      <c r="G26" s="224"/>
      <c r="H26" s="227"/>
      <c r="I26" s="209"/>
      <c r="J26" s="79"/>
      <c r="K26" s="37"/>
      <c r="L26" s="37"/>
      <c r="M26" s="37"/>
      <c r="N26" s="37"/>
      <c r="O26" s="1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103"/>
      <c r="AP26" s="100"/>
      <c r="AQ26" s="39"/>
      <c r="AR26" s="51"/>
      <c r="AS26" s="41"/>
      <c r="AT26" s="41"/>
      <c r="AU26" s="41"/>
      <c r="AV26" s="41"/>
      <c r="AW26" s="41"/>
      <c r="AX26" s="41"/>
      <c r="AY26" s="52"/>
      <c r="AZ26" s="53"/>
      <c r="BA26" s="44"/>
      <c r="BG26" s="97"/>
    </row>
    <row r="27" spans="1:59" ht="12.75" customHeight="1" thickBot="1">
      <c r="A27" s="213"/>
      <c r="B27" s="45"/>
      <c r="C27" s="45"/>
      <c r="D27" s="216"/>
      <c r="E27" s="219"/>
      <c r="F27" s="219"/>
      <c r="G27" s="225"/>
      <c r="H27" s="228"/>
      <c r="I27" s="210"/>
      <c r="J27" s="80"/>
      <c r="K27" s="46"/>
      <c r="L27" s="46"/>
      <c r="M27" s="46"/>
      <c r="N27" s="46"/>
      <c r="O27" s="1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104"/>
      <c r="AP27" s="101"/>
      <c r="AQ27" s="48"/>
      <c r="AR27" s="54"/>
      <c r="AS27" s="49"/>
      <c r="AT27" s="49"/>
      <c r="AU27" s="49"/>
      <c r="AV27" s="49"/>
      <c r="AW27" s="49"/>
      <c r="AX27" s="49"/>
      <c r="AY27" s="55"/>
      <c r="AZ27" s="56"/>
      <c r="BA27" s="50"/>
      <c r="BG27" s="97"/>
    </row>
    <row r="28" spans="1:59" ht="12" customHeight="1">
      <c r="A28" s="211"/>
      <c r="B28" s="31"/>
      <c r="C28" s="31"/>
      <c r="D28" s="214"/>
      <c r="E28" s="217"/>
      <c r="F28" s="220"/>
      <c r="G28" s="223"/>
      <c r="H28" s="226"/>
      <c r="I28" s="20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02"/>
      <c r="AP28" s="96"/>
      <c r="AQ28" s="85"/>
      <c r="AR28" s="32"/>
      <c r="AS28" s="33"/>
      <c r="AT28" s="33"/>
      <c r="AU28" s="33"/>
      <c r="AV28" s="33"/>
      <c r="AW28" s="33"/>
      <c r="AX28" s="33"/>
      <c r="AY28" s="34"/>
      <c r="AZ28" s="35"/>
      <c r="BA28" s="36"/>
      <c r="BG28" s="97"/>
    </row>
    <row r="29" spans="1:59" ht="12" customHeight="1">
      <c r="A29" s="212"/>
      <c r="B29" s="11"/>
      <c r="C29" s="11"/>
      <c r="D29" s="215"/>
      <c r="E29" s="218"/>
      <c r="F29" s="221"/>
      <c r="G29" s="224"/>
      <c r="H29" s="227"/>
      <c r="I29" s="209"/>
      <c r="J29" s="7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103"/>
      <c r="AP29" s="100"/>
      <c r="AQ29" s="39"/>
      <c r="AR29" s="51"/>
      <c r="AS29" s="41"/>
      <c r="AT29" s="41"/>
      <c r="AU29" s="41"/>
      <c r="AV29" s="41"/>
      <c r="AW29" s="41"/>
      <c r="AX29" s="41"/>
      <c r="AY29" s="52"/>
      <c r="AZ29" s="53"/>
      <c r="BA29" s="44"/>
      <c r="BG29" s="97"/>
    </row>
    <row r="30" spans="1:59" ht="12.75" customHeight="1" thickBot="1">
      <c r="A30" s="213"/>
      <c r="B30" s="45"/>
      <c r="C30" s="45"/>
      <c r="D30" s="216"/>
      <c r="E30" s="219"/>
      <c r="F30" s="222"/>
      <c r="G30" s="225"/>
      <c r="H30" s="228"/>
      <c r="I30" s="210"/>
      <c r="J30" s="8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104"/>
      <c r="AP30" s="101"/>
      <c r="AQ30" s="48"/>
      <c r="AR30" s="54"/>
      <c r="AS30" s="49"/>
      <c r="AT30" s="49"/>
      <c r="AU30" s="49"/>
      <c r="AV30" s="49"/>
      <c r="AW30" s="49"/>
      <c r="AX30" s="49"/>
      <c r="AY30" s="55"/>
      <c r="AZ30" s="56"/>
      <c r="BA30" s="50"/>
      <c r="BG30" s="97"/>
    </row>
    <row r="31" spans="1:59" s="23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90" t="s">
        <v>28</v>
      </c>
      <c r="AI31" s="191"/>
      <c r="AJ31" s="190"/>
      <c r="AK31" s="190"/>
      <c r="AL31" s="190"/>
      <c r="AM31" s="190"/>
      <c r="AN31" s="190"/>
      <c r="AO31" s="192"/>
      <c r="AP31" s="63">
        <f>SUM(AP13:AP30)</f>
        <v>88</v>
      </c>
      <c r="AQ31" s="63">
        <f>SUM(AQ13:AQ30)</f>
        <v>704</v>
      </c>
      <c r="AR31" s="64"/>
      <c r="AS31" s="65"/>
      <c r="AT31" s="65"/>
      <c r="AU31" s="65"/>
      <c r="AV31" s="65"/>
      <c r="AW31" s="65"/>
      <c r="AX31" s="65"/>
      <c r="AY31" s="66"/>
      <c r="AZ31" s="65"/>
      <c r="BA31" s="67"/>
      <c r="BG31" s="97"/>
    </row>
    <row r="32" spans="1:59" ht="7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G32" s="97"/>
    </row>
    <row r="33" spans="1:59" ht="23.25" customHeight="1" thickBot="1">
      <c r="A33" s="2"/>
      <c r="B33" s="2"/>
      <c r="C33" s="2"/>
      <c r="D33" s="2"/>
      <c r="E33" s="196" t="s">
        <v>29</v>
      </c>
      <c r="F33" s="197"/>
      <c r="G33" s="197"/>
      <c r="H33" s="198"/>
      <c r="I33" s="199"/>
      <c r="J33" s="107" t="s">
        <v>30</v>
      </c>
      <c r="K33" s="105" t="s">
        <v>31</v>
      </c>
      <c r="L33" s="106" t="s">
        <v>32</v>
      </c>
      <c r="M33" s="107" t="s">
        <v>33</v>
      </c>
      <c r="N33" s="105" t="s">
        <v>34</v>
      </c>
      <c r="O33" s="108" t="s">
        <v>35</v>
      </c>
      <c r="P33" s="107" t="s">
        <v>36</v>
      </c>
      <c r="Q33" s="105" t="s">
        <v>37</v>
      </c>
      <c r="R33" s="105" t="s">
        <v>38</v>
      </c>
      <c r="S33" s="105" t="s">
        <v>39</v>
      </c>
      <c r="T33" s="105" t="s">
        <v>40</v>
      </c>
      <c r="U33" s="105" t="s">
        <v>41</v>
      </c>
      <c r="V33" s="105" t="s">
        <v>42</v>
      </c>
      <c r="W33" s="105" t="s">
        <v>43</v>
      </c>
      <c r="X33" s="105" t="s">
        <v>44</v>
      </c>
      <c r="Y33" s="108" t="s">
        <v>45</v>
      </c>
      <c r="Z33" s="107" t="s">
        <v>46</v>
      </c>
      <c r="AA33" s="105" t="s">
        <v>47</v>
      </c>
      <c r="AB33" s="105" t="s">
        <v>48</v>
      </c>
      <c r="AC33" s="105" t="s">
        <v>49</v>
      </c>
      <c r="AD33" s="105" t="s">
        <v>50</v>
      </c>
      <c r="AE33" s="105" t="s">
        <v>51</v>
      </c>
      <c r="AF33" s="105" t="s">
        <v>52</v>
      </c>
      <c r="AG33" s="105" t="s">
        <v>53</v>
      </c>
      <c r="AH33" s="105" t="s">
        <v>54</v>
      </c>
      <c r="AI33" s="105" t="s">
        <v>55</v>
      </c>
      <c r="AJ33" s="112" t="s">
        <v>56</v>
      </c>
      <c r="AK33" s="2"/>
      <c r="AL33" s="2"/>
      <c r="AM33" s="2"/>
      <c r="AN33" s="2"/>
      <c r="AO33" s="2"/>
      <c r="AP33" s="2"/>
      <c r="AQ33" s="2"/>
      <c r="AR33" s="2"/>
      <c r="AS33" s="2"/>
      <c r="AU33" s="2"/>
      <c r="AV33" s="2"/>
      <c r="AW33" s="2"/>
      <c r="AX33" s="2"/>
      <c r="AY33" s="2"/>
      <c r="AZ33" s="2"/>
      <c r="BA33" s="2"/>
      <c r="BB33" s="2"/>
      <c r="BG33" s="97"/>
    </row>
    <row r="34" spans="1:59" ht="12.75">
      <c r="A34" s="2"/>
      <c r="B34" s="2"/>
      <c r="C34" s="2"/>
      <c r="D34" s="2"/>
      <c r="E34" s="200" t="s">
        <v>57</v>
      </c>
      <c r="F34" s="201"/>
      <c r="G34" s="201"/>
      <c r="H34" s="202"/>
      <c r="I34" s="203"/>
      <c r="J34" s="93">
        <f>SUMIF($AY$13:$AY$30,J$33,$AZ$13:$AZ$30)</f>
        <v>0</v>
      </c>
      <c r="K34" s="94">
        <f aca="true" t="shared" si="6" ref="K34:AJ34">SUMIF($AY$13:$AY$30,K$33,$AZ$13:$AZ$30)</f>
        <v>0</v>
      </c>
      <c r="L34" s="95">
        <f t="shared" si="6"/>
        <v>0</v>
      </c>
      <c r="M34" s="93">
        <f t="shared" si="6"/>
        <v>0</v>
      </c>
      <c r="N34" s="94">
        <f t="shared" si="6"/>
        <v>0</v>
      </c>
      <c r="O34" s="95">
        <f t="shared" si="6"/>
        <v>0</v>
      </c>
      <c r="P34" s="93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5">
        <f t="shared" si="6"/>
        <v>0</v>
      </c>
      <c r="Z34" s="93">
        <f t="shared" si="6"/>
        <v>0</v>
      </c>
      <c r="AA34" s="94">
        <f t="shared" si="6"/>
        <v>0</v>
      </c>
      <c r="AB34" s="94">
        <f t="shared" si="6"/>
        <v>0</v>
      </c>
      <c r="AC34" s="94">
        <f t="shared" si="6"/>
        <v>0</v>
      </c>
      <c r="AD34" s="94">
        <f t="shared" si="6"/>
        <v>0</v>
      </c>
      <c r="AE34" s="94">
        <f t="shared" si="6"/>
        <v>0</v>
      </c>
      <c r="AF34" s="94">
        <f t="shared" si="6"/>
        <v>0</v>
      </c>
      <c r="AG34" s="94">
        <f t="shared" si="6"/>
        <v>0</v>
      </c>
      <c r="AH34" s="94">
        <f t="shared" si="6"/>
        <v>0</v>
      </c>
      <c r="AI34" s="94">
        <f t="shared" si="6"/>
        <v>0</v>
      </c>
      <c r="AJ34" s="95">
        <f t="shared" si="6"/>
        <v>0</v>
      </c>
      <c r="AK34" s="2"/>
      <c r="AL34" s="2"/>
      <c r="AM34" s="2"/>
      <c r="AN34" s="2"/>
      <c r="AO34" s="2"/>
      <c r="AP34" s="2"/>
      <c r="AQ34" s="2"/>
      <c r="AR34" s="2"/>
      <c r="AS34" s="2"/>
      <c r="AU34" s="2"/>
      <c r="AV34" s="2"/>
      <c r="AW34" s="2"/>
      <c r="AX34" s="2"/>
      <c r="AY34" s="2"/>
      <c r="AZ34" s="2"/>
      <c r="BA34" s="2"/>
      <c r="BB34" s="2"/>
      <c r="BG34" s="97"/>
    </row>
    <row r="35" spans="1:54" ht="13.5" thickBot="1">
      <c r="A35" s="2"/>
      <c r="B35" s="2"/>
      <c r="C35" s="2"/>
      <c r="D35" s="2"/>
      <c r="E35" s="204" t="s">
        <v>58</v>
      </c>
      <c r="F35" s="205"/>
      <c r="G35" s="205"/>
      <c r="H35" s="206"/>
      <c r="I35" s="207"/>
      <c r="J35" s="111">
        <f>SUMIF($AY$13:$AY$30,J$33,$BA$13:$BA$30)</f>
        <v>0</v>
      </c>
      <c r="K35" s="109">
        <f aca="true" t="shared" si="7" ref="K35:AJ35">SUMIF($AY$13:$AY$30,K$33,$BA$13:$BA$30)</f>
        <v>0</v>
      </c>
      <c r="L35" s="110">
        <f t="shared" si="7"/>
        <v>0</v>
      </c>
      <c r="M35" s="111">
        <f t="shared" si="7"/>
        <v>0</v>
      </c>
      <c r="N35" s="109">
        <f t="shared" si="7"/>
        <v>0</v>
      </c>
      <c r="O35" s="110">
        <f t="shared" si="7"/>
        <v>0</v>
      </c>
      <c r="P35" s="111">
        <f t="shared" si="7"/>
        <v>0</v>
      </c>
      <c r="Q35" s="109">
        <f t="shared" si="7"/>
        <v>0</v>
      </c>
      <c r="R35" s="109">
        <f t="shared" si="7"/>
        <v>0</v>
      </c>
      <c r="S35" s="109">
        <f t="shared" si="7"/>
        <v>0</v>
      </c>
      <c r="T35" s="109">
        <f t="shared" si="7"/>
        <v>0</v>
      </c>
      <c r="U35" s="109">
        <f t="shared" si="7"/>
        <v>0</v>
      </c>
      <c r="V35" s="109">
        <f t="shared" si="7"/>
        <v>0</v>
      </c>
      <c r="W35" s="109">
        <f t="shared" si="7"/>
        <v>0</v>
      </c>
      <c r="X35" s="109">
        <f t="shared" si="7"/>
        <v>0</v>
      </c>
      <c r="Y35" s="110">
        <f t="shared" si="7"/>
        <v>0</v>
      </c>
      <c r="Z35" s="111">
        <f t="shared" si="7"/>
        <v>0</v>
      </c>
      <c r="AA35" s="109">
        <f t="shared" si="7"/>
        <v>0</v>
      </c>
      <c r="AB35" s="109">
        <f t="shared" si="7"/>
        <v>0</v>
      </c>
      <c r="AC35" s="109">
        <f t="shared" si="7"/>
        <v>0</v>
      </c>
      <c r="AD35" s="109">
        <f t="shared" si="7"/>
        <v>0</v>
      </c>
      <c r="AE35" s="109">
        <f t="shared" si="7"/>
        <v>0</v>
      </c>
      <c r="AF35" s="109">
        <f t="shared" si="7"/>
        <v>0</v>
      </c>
      <c r="AG35" s="109">
        <f t="shared" si="7"/>
        <v>0</v>
      </c>
      <c r="AH35" s="109">
        <f t="shared" si="7"/>
        <v>0</v>
      </c>
      <c r="AI35" s="109">
        <f t="shared" si="7"/>
        <v>0</v>
      </c>
      <c r="AJ35" s="110">
        <f t="shared" si="7"/>
        <v>0</v>
      </c>
      <c r="AK35" s="2"/>
      <c r="AL35" s="2"/>
      <c r="AM35" s="2"/>
      <c r="AN35" s="2"/>
      <c r="AO35" s="2"/>
      <c r="AP35" s="2"/>
      <c r="AQ35" s="2"/>
      <c r="AR35" s="2"/>
      <c r="AS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"/>
      <c r="B36" s="2"/>
      <c r="C36" s="2"/>
      <c r="D36" s="2"/>
      <c r="E36" s="114"/>
      <c r="F36" s="115"/>
      <c r="G36" s="115"/>
      <c r="H36" s="115"/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"/>
      <c r="AL36" s="2"/>
      <c r="AM36" s="2"/>
      <c r="AN36" s="2"/>
      <c r="AO36" s="2"/>
      <c r="AP36" s="2"/>
      <c r="AQ36" s="2"/>
      <c r="AR36" s="2"/>
      <c r="AS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2"/>
      <c r="B37" s="2"/>
      <c r="C37" s="2"/>
      <c r="D37" s="2"/>
      <c r="E37" s="114"/>
      <c r="F37" s="115"/>
      <c r="G37" s="115"/>
      <c r="H37" s="115"/>
      <c r="I37" s="11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</row>
    <row r="38" spans="1:54" ht="15" customHeight="1">
      <c r="A38" s="2"/>
      <c r="B38" s="2"/>
      <c r="C38" s="2"/>
      <c r="D38" s="2"/>
      <c r="E38" s="184" t="s">
        <v>59</v>
      </c>
      <c r="F38" s="184"/>
      <c r="G38" s="184"/>
      <c r="H38" s="81"/>
      <c r="I38" s="120"/>
      <c r="J38" s="120"/>
      <c r="K38" s="120"/>
      <c r="L38" s="120"/>
      <c r="M38" s="120"/>
      <c r="N38" s="120"/>
      <c r="O38" s="182"/>
      <c r="P38" s="182"/>
      <c r="Q38" s="182"/>
      <c r="R38" s="182"/>
      <c r="S38" s="68"/>
      <c r="T38" s="121"/>
      <c r="U38" s="121"/>
      <c r="V38" s="121"/>
      <c r="W38" s="121"/>
      <c r="X38" s="121"/>
      <c r="Z38" s="121"/>
      <c r="AE38" s="121"/>
      <c r="AF38" s="121"/>
      <c r="AG38" s="121"/>
      <c r="AH38" s="121"/>
      <c r="AI38" s="121"/>
      <c r="AJ38" s="121"/>
      <c r="AK38"/>
      <c r="AL38"/>
      <c r="AM38"/>
      <c r="AN38"/>
      <c r="AO38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</row>
    <row r="39" spans="1:54" ht="12" customHeight="1">
      <c r="A39" s="2"/>
      <c r="B39" s="2" t="s">
        <v>60</v>
      </c>
      <c r="C39" s="2"/>
      <c r="D39" s="2"/>
      <c r="E39" s="68"/>
      <c r="F39" s="68"/>
      <c r="G39" s="68"/>
      <c r="H39" s="68"/>
      <c r="I39" s="68"/>
      <c r="J39" s="68"/>
      <c r="K39" s="68" t="s">
        <v>61</v>
      </c>
      <c r="L39" s="68"/>
      <c r="M39" s="68"/>
      <c r="N39" s="68"/>
      <c r="O39" s="182"/>
      <c r="P39" s="182"/>
      <c r="Q39" s="182"/>
      <c r="R39" s="182"/>
      <c r="S39" s="119"/>
      <c r="T39" s="119"/>
      <c r="U39" s="119"/>
      <c r="V39" s="119"/>
      <c r="W39" s="183"/>
      <c r="X39" s="183"/>
      <c r="Z39" s="183"/>
      <c r="AE39" s="183"/>
      <c r="AF39" s="183"/>
      <c r="AG39" s="183"/>
      <c r="AH39" s="183"/>
      <c r="AI39" s="183"/>
      <c r="AJ39" s="183"/>
      <c r="AK39"/>
      <c r="AL39"/>
      <c r="AM39"/>
      <c r="AN39"/>
      <c r="AO39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</row>
    <row r="40" spans="1:54" ht="10.5" customHeight="1">
      <c r="A40" s="2"/>
      <c r="B40" s="2"/>
      <c r="C40" s="2"/>
      <c r="D40" s="2"/>
      <c r="E40" s="69"/>
      <c r="F40" s="195" t="s">
        <v>62</v>
      </c>
      <c r="G40" s="195"/>
      <c r="H40" s="70"/>
      <c r="I40" s="71"/>
      <c r="J40" s="2"/>
      <c r="M40" s="2"/>
      <c r="N40" s="2"/>
      <c r="O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</row>
    <row r="41" spans="1:52" ht="12.75">
      <c r="A41" s="2"/>
      <c r="B41" s="2"/>
      <c r="C41" s="2"/>
      <c r="D41" s="2"/>
      <c r="H41" s="81"/>
      <c r="I41" s="72"/>
      <c r="J41" s="72"/>
      <c r="K41" s="72"/>
      <c r="L41" s="72"/>
      <c r="M41" s="72"/>
      <c r="N41" s="72"/>
      <c r="O41" s="72"/>
      <c r="P41" s="72"/>
      <c r="Q41" s="7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  <c r="AW41" s="2"/>
      <c r="AX41" s="2"/>
      <c r="AY41" s="2"/>
      <c r="AZ41" s="73"/>
    </row>
    <row r="42" spans="5:52" ht="13.5">
      <c r="E42" s="184" t="s">
        <v>153</v>
      </c>
      <c r="F42" s="184"/>
      <c r="G42" s="184"/>
      <c r="H42" s="83"/>
      <c r="I42" s="120"/>
      <c r="J42" s="120"/>
      <c r="K42" s="120"/>
      <c r="L42" s="120"/>
      <c r="M42" s="120"/>
      <c r="N42" s="120"/>
      <c r="O42" s="182"/>
      <c r="P42"/>
      <c r="Q42"/>
      <c r="R42" s="2"/>
      <c r="S42" s="185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K42" s="2"/>
      <c r="AL42" s="2"/>
      <c r="AM42" s="2"/>
      <c r="AN42" s="2"/>
      <c r="AO42" s="2"/>
      <c r="AP42" s="2"/>
      <c r="AQ42" s="2"/>
      <c r="AR42" s="2"/>
      <c r="AS42" s="2"/>
      <c r="AU42" s="2"/>
      <c r="AV42" s="2"/>
      <c r="AW42" s="2"/>
      <c r="AX42" s="2"/>
      <c r="AY42" s="2"/>
      <c r="AZ42" s="73"/>
    </row>
    <row r="43" spans="8:17" ht="15" customHeight="1">
      <c r="H43" s="82"/>
      <c r="I43" s="68"/>
      <c r="J43" s="68"/>
      <c r="K43" s="68" t="s">
        <v>61</v>
      </c>
      <c r="L43" s="68"/>
      <c r="M43" s="68"/>
      <c r="N43" s="68"/>
      <c r="O43" s="182"/>
      <c r="P43" s="72"/>
      <c r="Q43" s="72"/>
    </row>
    <row r="44" spans="5:17" ht="15.75" customHeight="1">
      <c r="E44" s="193"/>
      <c r="F44" s="194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</sheetData>
  <sheetProtection/>
  <mergeCells count="96">
    <mergeCell ref="F7:F12"/>
    <mergeCell ref="G7:G12"/>
    <mergeCell ref="V11:V12"/>
    <mergeCell ref="W11:W12"/>
    <mergeCell ref="A1:BA1"/>
    <mergeCell ref="M2:AM2"/>
    <mergeCell ref="E3:K3"/>
    <mergeCell ref="R3:S3"/>
    <mergeCell ref="V3:AC3"/>
    <mergeCell ref="A7:A12"/>
    <mergeCell ref="D7:D12"/>
    <mergeCell ref="E7:E12"/>
    <mergeCell ref="O11:O12"/>
    <mergeCell ref="P11:P12"/>
    <mergeCell ref="I7:I12"/>
    <mergeCell ref="J7:AO9"/>
    <mergeCell ref="AP7:AX7"/>
    <mergeCell ref="Q11:Q12"/>
    <mergeCell ref="R11:R12"/>
    <mergeCell ref="S11:S12"/>
    <mergeCell ref="T11:T12"/>
    <mergeCell ref="U11:U12"/>
    <mergeCell ref="AB11:AB12"/>
    <mergeCell ref="AC11:AC12"/>
    <mergeCell ref="AY7:BA8"/>
    <mergeCell ref="AQ8:AX8"/>
    <mergeCell ref="AR9:AX9"/>
    <mergeCell ref="J11:J12"/>
    <mergeCell ref="K11:K12"/>
    <mergeCell ref="L11:L12"/>
    <mergeCell ref="M11:M12"/>
    <mergeCell ref="N11:N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E13:E15"/>
    <mergeCell ref="F13:F15"/>
    <mergeCell ref="G13:G15"/>
    <mergeCell ref="H13:H15"/>
    <mergeCell ref="AJ11:AJ12"/>
    <mergeCell ref="AK11:AK12"/>
    <mergeCell ref="X11:X12"/>
    <mergeCell ref="Y11:Y12"/>
    <mergeCell ref="Z11:Z12"/>
    <mergeCell ref="AA11:AA12"/>
    <mergeCell ref="I13:I15"/>
    <mergeCell ref="A16:A18"/>
    <mergeCell ref="D16:D18"/>
    <mergeCell ref="E16:E18"/>
    <mergeCell ref="F16:F18"/>
    <mergeCell ref="G16:G18"/>
    <mergeCell ref="H16:H18"/>
    <mergeCell ref="I16:I18"/>
    <mergeCell ref="A13:A15"/>
    <mergeCell ref="D13:D15"/>
    <mergeCell ref="H22:H24"/>
    <mergeCell ref="I22:I24"/>
    <mergeCell ref="A19:A21"/>
    <mergeCell ref="D19:D21"/>
    <mergeCell ref="E19:E21"/>
    <mergeCell ref="F19:F21"/>
    <mergeCell ref="G19:G21"/>
    <mergeCell ref="H19:H21"/>
    <mergeCell ref="E25:E27"/>
    <mergeCell ref="F25:F27"/>
    <mergeCell ref="G25:G27"/>
    <mergeCell ref="H25:H27"/>
    <mergeCell ref="I19:I21"/>
    <mergeCell ref="A22:A24"/>
    <mergeCell ref="D22:D24"/>
    <mergeCell ref="E22:E24"/>
    <mergeCell ref="F22:F24"/>
    <mergeCell ref="G22:G24"/>
    <mergeCell ref="I25:I27"/>
    <mergeCell ref="A28:A30"/>
    <mergeCell ref="D28:D30"/>
    <mergeCell ref="E28:E30"/>
    <mergeCell ref="F28:F30"/>
    <mergeCell ref="G28:G30"/>
    <mergeCell ref="H28:H30"/>
    <mergeCell ref="I28:I30"/>
    <mergeCell ref="A25:A27"/>
    <mergeCell ref="D25:D27"/>
    <mergeCell ref="AH31:AO31"/>
    <mergeCell ref="E44:F44"/>
    <mergeCell ref="F40:G40"/>
    <mergeCell ref="E33:I33"/>
    <mergeCell ref="E34:I34"/>
    <mergeCell ref="E35:I35"/>
  </mergeCells>
  <conditionalFormatting sqref="J28:AN28 J16:N16 AJ19:AM19 J25:N25 P25:AN25 J13:N13 AJ22:AM22 J19:N19 AJ16:AM16 J22:N22 O13:O27 P22:AG22 P19:AG19 P13:AG13 P16:AG16 AH13:AI22 AJ13:AM13 AN13:AN22">
    <cfRule type="cellIs" priority="1" dxfId="1" operator="equal" stopIfTrue="1">
      <formula>$BH$12</formula>
    </cfRule>
    <cfRule type="cellIs" priority="2" dxfId="24" operator="equal" stopIfTrue="1">
      <formula>$BH$13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A1">
      <selection activeCell="F16" sqref="F16:F18"/>
    </sheetView>
  </sheetViews>
  <sheetFormatPr defaultColWidth="3.16015625" defaultRowHeight="12.75"/>
  <cols>
    <col min="1" max="1" width="3.66015625" style="1" customWidth="1"/>
    <col min="2" max="2" width="0.328125" style="1" hidden="1" customWidth="1"/>
    <col min="3" max="3" width="3.16015625" style="1" hidden="1" customWidth="1"/>
    <col min="4" max="4" width="3.16015625" style="1" customWidth="1"/>
    <col min="5" max="5" width="13" style="1" customWidth="1"/>
    <col min="6" max="6" width="11.5" style="1" customWidth="1"/>
    <col min="7" max="7" width="7.16015625" style="1" customWidth="1"/>
    <col min="8" max="8" width="1.171875" style="1" customWidth="1"/>
    <col min="9" max="9" width="5.83203125" style="1" customWidth="1"/>
    <col min="10" max="40" width="2.83203125" style="1" customWidth="1"/>
    <col min="41" max="41" width="3" style="1" hidden="1" customWidth="1"/>
    <col min="42" max="42" width="3.83203125" style="1" customWidth="1"/>
    <col min="43" max="43" width="4.83203125" style="1" customWidth="1"/>
    <col min="44" max="45" width="2.83203125" style="1" customWidth="1"/>
    <col min="46" max="46" width="3.83203125" style="1" customWidth="1"/>
    <col min="47" max="49" width="2.83203125" style="1" customWidth="1"/>
    <col min="50" max="50" width="3" style="1" customWidth="1"/>
    <col min="51" max="58" width="2.83203125" style="1" customWidth="1"/>
    <col min="59" max="59" width="4.83203125" style="1" customWidth="1"/>
    <col min="60" max="16384" width="3.16015625" style="1" customWidth="1"/>
  </cols>
  <sheetData>
    <row r="1" spans="1:53" ht="23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4" ht="15.75">
      <c r="A2" s="2"/>
      <c r="B2" s="2"/>
      <c r="C2" s="2"/>
      <c r="D2" s="2"/>
      <c r="E2" s="113"/>
      <c r="F2" s="2"/>
      <c r="G2" s="2"/>
      <c r="H2" s="2"/>
      <c r="I2" s="2"/>
      <c r="J2" s="2"/>
      <c r="K2" s="2"/>
      <c r="L2" s="2"/>
      <c r="M2" s="266" t="s">
        <v>0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"/>
      <c r="B3" s="2"/>
      <c r="C3" s="2"/>
      <c r="D3" s="2"/>
      <c r="E3" s="268"/>
      <c r="F3" s="269"/>
      <c r="G3" s="269"/>
      <c r="H3" s="269"/>
      <c r="I3" s="269"/>
      <c r="J3" s="269"/>
      <c r="K3" s="269"/>
      <c r="L3" s="2"/>
      <c r="M3" s="2"/>
      <c r="N3" s="2"/>
      <c r="O3" s="2"/>
      <c r="P3" s="2"/>
      <c r="Q3" s="2"/>
      <c r="R3" s="270" t="str">
        <f>TEXT(J11,"yyyy")</f>
        <v>2007</v>
      </c>
      <c r="S3" s="271"/>
      <c r="T3" s="117" t="s">
        <v>3</v>
      </c>
      <c r="U3" s="118"/>
      <c r="V3" s="272" t="str">
        <f>TEXT(J11,"mmmm")</f>
        <v>spalis</v>
      </c>
      <c r="W3" s="271"/>
      <c r="X3" s="271"/>
      <c r="Y3" s="271"/>
      <c r="Z3" s="271"/>
      <c r="AA3" s="271"/>
      <c r="AB3" s="271"/>
      <c r="AC3" s="27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s="9" customFormat="1" ht="41.25" customHeight="1" hidden="1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 t="s">
        <v>2</v>
      </c>
      <c r="S5" s="6">
        <v>2000</v>
      </c>
      <c r="T5" s="7"/>
      <c r="U5" s="4" t="s">
        <v>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8"/>
      <c r="AT5" s="8"/>
      <c r="AU5" s="8"/>
      <c r="AV5" s="8"/>
      <c r="AW5" s="8"/>
      <c r="AX5" s="8"/>
      <c r="AY5" s="8"/>
      <c r="AZ5" s="8"/>
      <c r="BA5" s="8"/>
    </row>
    <row r="6" spans="1:53" ht="3.75" customHeight="1" hidden="1">
      <c r="A6" s="10"/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273" t="s">
        <v>4</v>
      </c>
      <c r="B7" s="12"/>
      <c r="C7" s="13"/>
      <c r="D7" s="276" t="s">
        <v>63</v>
      </c>
      <c r="E7" s="279" t="s">
        <v>5</v>
      </c>
      <c r="F7" s="282" t="s">
        <v>6</v>
      </c>
      <c r="G7" s="285" t="s">
        <v>7</v>
      </c>
      <c r="H7" s="179"/>
      <c r="I7" s="256" t="s">
        <v>8</v>
      </c>
      <c r="J7" s="259" t="s">
        <v>9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62" t="s">
        <v>10</v>
      </c>
      <c r="AQ7" s="263"/>
      <c r="AR7" s="263"/>
      <c r="AS7" s="263"/>
      <c r="AT7" s="263"/>
      <c r="AU7" s="263"/>
      <c r="AV7" s="263"/>
      <c r="AW7" s="263"/>
      <c r="AX7" s="264"/>
      <c r="AY7" s="241" t="s">
        <v>11</v>
      </c>
      <c r="AZ7" s="242"/>
      <c r="BA7" s="243"/>
    </row>
    <row r="8" spans="1:53" ht="9" customHeight="1">
      <c r="A8" s="274"/>
      <c r="B8" s="14"/>
      <c r="C8" s="10"/>
      <c r="D8" s="277"/>
      <c r="E8" s="280"/>
      <c r="F8" s="283"/>
      <c r="G8" s="286"/>
      <c r="H8" s="180"/>
      <c r="I8" s="25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5"/>
      <c r="AQ8" s="247" t="s">
        <v>12</v>
      </c>
      <c r="AR8" s="248"/>
      <c r="AS8" s="248"/>
      <c r="AT8" s="248"/>
      <c r="AU8" s="248"/>
      <c r="AV8" s="248"/>
      <c r="AW8" s="248"/>
      <c r="AX8" s="249"/>
      <c r="AY8" s="244"/>
      <c r="AZ8" s="245"/>
      <c r="BA8" s="246"/>
    </row>
    <row r="9" spans="1:53" ht="13.5" customHeight="1" thickBot="1">
      <c r="A9" s="274"/>
      <c r="B9" s="14"/>
      <c r="C9" s="10"/>
      <c r="D9" s="277"/>
      <c r="E9" s="280"/>
      <c r="F9" s="283"/>
      <c r="G9" s="286"/>
      <c r="H9" s="180"/>
      <c r="I9" s="25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5"/>
      <c r="AQ9" s="16"/>
      <c r="AR9" s="250" t="s">
        <v>13</v>
      </c>
      <c r="AS9" s="251"/>
      <c r="AT9" s="251"/>
      <c r="AU9" s="252"/>
      <c r="AV9" s="251"/>
      <c r="AW9" s="251"/>
      <c r="AX9" s="253"/>
      <c r="AY9" s="17"/>
      <c r="AZ9" s="18"/>
      <c r="BA9" s="19"/>
    </row>
    <row r="10" spans="1:53" ht="15" customHeight="1" hidden="1">
      <c r="A10" s="274"/>
      <c r="B10" s="14"/>
      <c r="C10" s="10"/>
      <c r="D10" s="277"/>
      <c r="E10" s="280"/>
      <c r="F10" s="283"/>
      <c r="G10" s="286"/>
      <c r="H10" s="180"/>
      <c r="I10" s="25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15"/>
      <c r="AQ10" s="10"/>
      <c r="AR10" s="20"/>
      <c r="AS10" s="18"/>
      <c r="AT10" s="18"/>
      <c r="AU10" s="18"/>
      <c r="AV10" s="21"/>
      <c r="AW10" s="21"/>
      <c r="AX10" s="22"/>
      <c r="AY10" s="23"/>
      <c r="AZ10" s="23"/>
      <c r="BA10" s="24"/>
    </row>
    <row r="11" spans="1:59" ht="82.5" customHeight="1" thickBot="1">
      <c r="A11" s="274"/>
      <c r="B11" s="25" t="s">
        <v>14</v>
      </c>
      <c r="C11" s="10"/>
      <c r="D11" s="277"/>
      <c r="E11" s="280"/>
      <c r="F11" s="283"/>
      <c r="G11" s="286"/>
      <c r="H11" s="180"/>
      <c r="I11" s="257"/>
      <c r="J11" s="254">
        <v>39356</v>
      </c>
      <c r="K11" s="235">
        <f>+J11+1</f>
        <v>39357</v>
      </c>
      <c r="L11" s="235">
        <f>+K11+1</f>
        <v>39358</v>
      </c>
      <c r="M11" s="235">
        <f aca="true" t="shared" si="0" ref="M11:AM11">+L11+1</f>
        <v>39359</v>
      </c>
      <c r="N11" s="235">
        <f t="shared" si="0"/>
        <v>39360</v>
      </c>
      <c r="O11" s="235">
        <f t="shared" si="0"/>
        <v>39361</v>
      </c>
      <c r="P11" s="235">
        <f t="shared" si="0"/>
        <v>39362</v>
      </c>
      <c r="Q11" s="235">
        <f t="shared" si="0"/>
        <v>39363</v>
      </c>
      <c r="R11" s="235">
        <f t="shared" si="0"/>
        <v>39364</v>
      </c>
      <c r="S11" s="235">
        <f t="shared" si="0"/>
        <v>39365</v>
      </c>
      <c r="T11" s="235">
        <f t="shared" si="0"/>
        <v>39366</v>
      </c>
      <c r="U11" s="235">
        <f t="shared" si="0"/>
        <v>39367</v>
      </c>
      <c r="V11" s="235">
        <f t="shared" si="0"/>
        <v>39368</v>
      </c>
      <c r="W11" s="235">
        <f t="shared" si="0"/>
        <v>39369</v>
      </c>
      <c r="X11" s="235">
        <f t="shared" si="0"/>
        <v>39370</v>
      </c>
      <c r="Y11" s="235">
        <f t="shared" si="0"/>
        <v>39371</v>
      </c>
      <c r="Z11" s="235">
        <f t="shared" si="0"/>
        <v>39372</v>
      </c>
      <c r="AA11" s="235">
        <f t="shared" si="0"/>
        <v>39373</v>
      </c>
      <c r="AB11" s="235">
        <f t="shared" si="0"/>
        <v>39374</v>
      </c>
      <c r="AC11" s="235">
        <f t="shared" si="0"/>
        <v>39375</v>
      </c>
      <c r="AD11" s="235">
        <f t="shared" si="0"/>
        <v>39376</v>
      </c>
      <c r="AE11" s="235">
        <f t="shared" si="0"/>
        <v>39377</v>
      </c>
      <c r="AF11" s="235">
        <f t="shared" si="0"/>
        <v>39378</v>
      </c>
      <c r="AG11" s="235">
        <f t="shared" si="0"/>
        <v>39379</v>
      </c>
      <c r="AH11" s="235">
        <f t="shared" si="0"/>
        <v>39380</v>
      </c>
      <c r="AI11" s="235">
        <f t="shared" si="0"/>
        <v>39381</v>
      </c>
      <c r="AJ11" s="235">
        <f t="shared" si="0"/>
        <v>39382</v>
      </c>
      <c r="AK11" s="235">
        <f t="shared" si="0"/>
        <v>39383</v>
      </c>
      <c r="AL11" s="235">
        <f t="shared" si="0"/>
        <v>39384</v>
      </c>
      <c r="AM11" s="235">
        <f t="shared" si="0"/>
        <v>39385</v>
      </c>
      <c r="AN11" s="237">
        <f>+AM11+1</f>
        <v>39386</v>
      </c>
      <c r="AO11" s="239">
        <f>+AN11+1</f>
        <v>39387</v>
      </c>
      <c r="AP11" s="25" t="s">
        <v>15</v>
      </c>
      <c r="AQ11" s="74" t="s">
        <v>16</v>
      </c>
      <c r="AR11" s="75" t="s">
        <v>17</v>
      </c>
      <c r="AS11" s="75" t="s">
        <v>18</v>
      </c>
      <c r="AT11" s="178" t="s">
        <v>19</v>
      </c>
      <c r="AU11" s="76" t="s">
        <v>20</v>
      </c>
      <c r="AV11" s="76" t="s">
        <v>21</v>
      </c>
      <c r="AW11" s="75" t="s">
        <v>22</v>
      </c>
      <c r="AX11" s="75" t="s">
        <v>23</v>
      </c>
      <c r="AY11" s="74" t="s">
        <v>24</v>
      </c>
      <c r="AZ11" s="74" t="s">
        <v>25</v>
      </c>
      <c r="BA11" s="77" t="s">
        <v>26</v>
      </c>
      <c r="BG11" s="98" t="s">
        <v>149</v>
      </c>
    </row>
    <row r="12" spans="1:60" ht="13.5" customHeight="1" thickBot="1">
      <c r="A12" s="275"/>
      <c r="B12" s="26"/>
      <c r="C12" s="78"/>
      <c r="D12" s="278"/>
      <c r="E12" s="281"/>
      <c r="F12" s="284"/>
      <c r="G12" s="287"/>
      <c r="H12" s="181"/>
      <c r="I12" s="258"/>
      <c r="J12" s="255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8"/>
      <c r="AO12" s="240"/>
      <c r="AP12" s="27">
        <v>1</v>
      </c>
      <c r="AQ12" s="28">
        <v>2</v>
      </c>
      <c r="AR12" s="28">
        <v>3</v>
      </c>
      <c r="AS12" s="28">
        <v>4</v>
      </c>
      <c r="AT12" s="28">
        <v>5</v>
      </c>
      <c r="AU12" s="28">
        <v>6</v>
      </c>
      <c r="AV12" s="29">
        <v>7</v>
      </c>
      <c r="AW12" s="29">
        <v>8</v>
      </c>
      <c r="AX12" s="29">
        <v>9</v>
      </c>
      <c r="AY12" s="29">
        <v>10</v>
      </c>
      <c r="AZ12" s="29">
        <v>11</v>
      </c>
      <c r="BA12" s="30">
        <v>12</v>
      </c>
      <c r="BG12" s="97">
        <v>39083</v>
      </c>
      <c r="BH12" s="98" t="s">
        <v>144</v>
      </c>
    </row>
    <row r="13" spans="1:60" ht="12">
      <c r="A13" s="232">
        <v>1</v>
      </c>
      <c r="B13" s="11"/>
      <c r="C13" s="11"/>
      <c r="D13" s="234"/>
      <c r="E13" s="218"/>
      <c r="F13" s="221" t="s">
        <v>150</v>
      </c>
      <c r="G13" s="223"/>
      <c r="H13" s="226">
        <v>8</v>
      </c>
      <c r="I13" s="208">
        <f>H13*IF(AND(TEXT($AK$11,"dd")="28",TEXT($AL$11,"dd")="01"),COUNTA(J13:AK13)-(COUNTIF(J13:AK13,"S")+COUNTIF(J13:AK13,"P")),IF(AND(TEXT($AL$11,"dd")="29",TEXT($AM$11,"dd")="01"),COUNTA(J13:AL13)-(COUNTIF(J13:AL13,"S")+COUNTIF(J13:AL13,"P")),IF(AND(TEXT($AM$11,"dd")="30",TEXT($AN$11,"dd")="01"),COUNTA(J13:AM13)-(COUNTIF(J13:AM13,"S")+COUNTIF(J13:AM13,"P")),COUNTA(J13:AN13)-(COUNTIF(J13:AN13,"S")+COUNTIF(J13:AN13,"P")))))</f>
        <v>184</v>
      </c>
      <c r="J13" s="84">
        <f aca="true" t="shared" si="1" ref="J13:AN13">IF(COUNTIF($BG$12:$BG$24,J$11),"S",IF(OR(WEEKDAY(J$11,2)=6,WEEKDAY(J$11,2)=7),"P",IF(K13="S",($H13-1),$H13)))</f>
        <v>8</v>
      </c>
      <c r="K13" s="84">
        <f t="shared" si="1"/>
        <v>8</v>
      </c>
      <c r="L13" s="84">
        <f t="shared" si="1"/>
        <v>8</v>
      </c>
      <c r="M13" s="84">
        <f t="shared" si="1"/>
        <v>8</v>
      </c>
      <c r="N13" s="84">
        <f t="shared" si="1"/>
        <v>8</v>
      </c>
      <c r="O13" s="122" t="str">
        <f t="shared" si="1"/>
        <v>P</v>
      </c>
      <c r="P13" s="84" t="str">
        <f t="shared" si="1"/>
        <v>P</v>
      </c>
      <c r="Q13" s="84">
        <f t="shared" si="1"/>
        <v>8</v>
      </c>
      <c r="R13" s="84">
        <f t="shared" si="1"/>
        <v>8</v>
      </c>
      <c r="S13" s="84">
        <f t="shared" si="1"/>
        <v>8</v>
      </c>
      <c r="T13" s="84">
        <f t="shared" si="1"/>
        <v>8</v>
      </c>
      <c r="U13" s="84">
        <f t="shared" si="1"/>
        <v>8</v>
      </c>
      <c r="V13" s="84" t="str">
        <f t="shared" si="1"/>
        <v>P</v>
      </c>
      <c r="W13" s="84" t="str">
        <f t="shared" si="1"/>
        <v>P</v>
      </c>
      <c r="X13" s="84">
        <f t="shared" si="1"/>
        <v>8</v>
      </c>
      <c r="Y13" s="84">
        <f t="shared" si="1"/>
        <v>8</v>
      </c>
      <c r="Z13" s="84">
        <f t="shared" si="1"/>
        <v>8</v>
      </c>
      <c r="AA13" s="84">
        <f t="shared" si="1"/>
        <v>8</v>
      </c>
      <c r="AB13" s="84">
        <f t="shared" si="1"/>
        <v>8</v>
      </c>
      <c r="AC13" s="84" t="str">
        <f t="shared" si="1"/>
        <v>P</v>
      </c>
      <c r="AD13" s="84" t="str">
        <f t="shared" si="1"/>
        <v>P</v>
      </c>
      <c r="AE13" s="84">
        <f t="shared" si="1"/>
        <v>8</v>
      </c>
      <c r="AF13" s="84">
        <f t="shared" si="1"/>
        <v>8</v>
      </c>
      <c r="AG13" s="84">
        <f t="shared" si="1"/>
        <v>8</v>
      </c>
      <c r="AH13" s="122">
        <f t="shared" si="1"/>
        <v>8</v>
      </c>
      <c r="AI13" s="122">
        <f t="shared" si="1"/>
        <v>8</v>
      </c>
      <c r="AJ13" s="122" t="str">
        <f t="shared" si="1"/>
        <v>P</v>
      </c>
      <c r="AK13" s="84" t="str">
        <f t="shared" si="1"/>
        <v>P</v>
      </c>
      <c r="AL13" s="84">
        <f t="shared" si="1"/>
        <v>8</v>
      </c>
      <c r="AM13" s="84">
        <f t="shared" si="1"/>
        <v>8</v>
      </c>
      <c r="AN13" s="124">
        <f t="shared" si="1"/>
        <v>7</v>
      </c>
      <c r="AO13" s="102" t="str">
        <f>IF(COUNTIF($BG$12:$BG$24,AO$11),"S",IF(OR(WEEKDAY(AO$11,2)=6,WEEKDAY(AO$11,2)=7),"P",$H13))</f>
        <v>S</v>
      </c>
      <c r="AP13" s="96">
        <f>IF(AND(TEXT($AK$11,"dd")="28",TEXT($AL$11,"dd")="01"),COUNT(J13:AK13),IF(AND(TEXT($AL$11,"dd")="29",TEXT($AM$11,"dd")="01"),COUNT(J13:AL13),IF(AND(TEXT($AM$11,"dd")="30",TEXT($AN$11,"dd")="01"),COUNT(J13:AM13),COUNT(J13:AN13))))</f>
        <v>23</v>
      </c>
      <c r="AQ13" s="85">
        <f>IF(AND(TEXT($AK$11,"dd")="28",TEXT($AL$11,"dd")="01"),SUM(J13:AK13),IF(AND(TEXT($AL$11,"dd")="29",TEXT($AM$11,"dd")="01"),SUM(J13:AL13),IF(AND(TEXT($AM$11,"dd")="30",TEXT($AN$11,"dd")="01"),SUM(J13:AM13),SUM(J13:AN13))))</f>
        <v>183</v>
      </c>
      <c r="AR13" s="32"/>
      <c r="AS13" s="33"/>
      <c r="AT13" s="33"/>
      <c r="AU13" s="33"/>
      <c r="AV13" s="33"/>
      <c r="AW13" s="33"/>
      <c r="AX13" s="33"/>
      <c r="AY13" s="34"/>
      <c r="AZ13" s="35"/>
      <c r="BA13" s="36"/>
      <c r="BG13" s="97">
        <v>39129</v>
      </c>
      <c r="BH13" s="98" t="s">
        <v>146</v>
      </c>
    </row>
    <row r="14" spans="1:59" ht="12" customHeight="1">
      <c r="A14" s="212"/>
      <c r="B14" s="11"/>
      <c r="C14" s="11"/>
      <c r="D14" s="215"/>
      <c r="E14" s="218"/>
      <c r="F14" s="221"/>
      <c r="G14" s="224"/>
      <c r="H14" s="227"/>
      <c r="I14" s="209"/>
      <c r="J14" s="79"/>
      <c r="K14" s="37"/>
      <c r="L14" s="37"/>
      <c r="M14" s="37"/>
      <c r="N14" s="37"/>
      <c r="O14" s="1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24"/>
      <c r="AI14" s="124"/>
      <c r="AJ14" s="37"/>
      <c r="AK14" s="37"/>
      <c r="AL14" s="37"/>
      <c r="AM14" s="37"/>
      <c r="AN14" s="124"/>
      <c r="AO14" s="103"/>
      <c r="AP14" s="99"/>
      <c r="AQ14" s="39"/>
      <c r="AR14" s="40"/>
      <c r="AS14" s="41"/>
      <c r="AT14" s="41"/>
      <c r="AU14" s="41"/>
      <c r="AV14" s="41"/>
      <c r="AW14" s="41"/>
      <c r="AX14" s="41"/>
      <c r="AY14" s="42"/>
      <c r="AZ14" s="43"/>
      <c r="BA14" s="44"/>
      <c r="BG14" s="97">
        <v>39152</v>
      </c>
    </row>
    <row r="15" spans="1:59" ht="12.75" customHeight="1" thickBot="1">
      <c r="A15" s="213"/>
      <c r="B15" s="45"/>
      <c r="C15" s="45"/>
      <c r="D15" s="216"/>
      <c r="E15" s="219"/>
      <c r="F15" s="222"/>
      <c r="G15" s="224"/>
      <c r="H15" s="228"/>
      <c r="I15" s="210"/>
      <c r="J15" s="160"/>
      <c r="K15" s="161"/>
      <c r="L15" s="161"/>
      <c r="M15" s="161"/>
      <c r="N15" s="161"/>
      <c r="O15" s="16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2"/>
      <c r="AJ15" s="163"/>
      <c r="AK15" s="161"/>
      <c r="AL15" s="161"/>
      <c r="AM15" s="161"/>
      <c r="AN15" s="164"/>
      <c r="AO15" s="165"/>
      <c r="AP15" s="166"/>
      <c r="AQ15" s="167"/>
      <c r="AR15" s="168"/>
      <c r="AS15" s="16"/>
      <c r="AT15" s="16"/>
      <c r="AU15" s="16"/>
      <c r="AV15" s="16"/>
      <c r="AW15" s="16"/>
      <c r="AX15" s="16"/>
      <c r="AY15" s="169"/>
      <c r="AZ15" s="170"/>
      <c r="BA15" s="171"/>
      <c r="BG15" s="97">
        <v>39153</v>
      </c>
    </row>
    <row r="16" spans="1:59" ht="12" customHeight="1">
      <c r="A16" s="211">
        <v>2</v>
      </c>
      <c r="B16" s="31"/>
      <c r="C16" s="31"/>
      <c r="D16" s="214"/>
      <c r="E16" s="217"/>
      <c r="F16" s="217" t="s">
        <v>177</v>
      </c>
      <c r="G16" s="223"/>
      <c r="H16" s="226">
        <v>8</v>
      </c>
      <c r="I16" s="208">
        <f>H16*IF(AND(TEXT($AK$11,"dd")="28",TEXT($AL$11,"dd")="01"),COUNTA(J16:AK16)-(COUNTIF(J16:AK16,"S")+COUNTIF(J16:AK16,"P")),IF(AND(TEXT($AL$11,"dd")="29",TEXT($AM$11,"dd")="01"),COUNTA(J16:AL16)-(COUNTIF(J16:AL16,"S")+COUNTIF(J16:AL16,"P")),IF(AND(TEXT($AM$11,"dd")="30",TEXT($AN$11,"dd")="01"),COUNTA(J16:AM16)-(COUNTIF(J16:AM16,"S")+COUNTIF(J16:AM16,"P")),COUNTA(J16:AN16)-(COUNTIF(J16:AN16,"S")+COUNTIF(J16:AN16,"P")))))</f>
        <v>184</v>
      </c>
      <c r="J16" s="175">
        <f aca="true" t="shared" si="2" ref="J16:AM16">IF(COUNTIF($BG$12:$BG$24,J$11),"S",IF(OR(WEEKDAY(J$11,2)=6,WEEKDAY(J$11,2)=7),"P",IF(K16="S",($H16-1),$H16)))</f>
        <v>8</v>
      </c>
      <c r="K16" s="84">
        <f t="shared" si="2"/>
        <v>8</v>
      </c>
      <c r="L16" s="84">
        <f t="shared" si="2"/>
        <v>8</v>
      </c>
      <c r="M16" s="84">
        <f t="shared" si="2"/>
        <v>8</v>
      </c>
      <c r="N16" s="84">
        <f t="shared" si="2"/>
        <v>8</v>
      </c>
      <c r="O16" s="122" t="str">
        <f t="shared" si="2"/>
        <v>P</v>
      </c>
      <c r="P16" s="84" t="str">
        <f t="shared" si="2"/>
        <v>P</v>
      </c>
      <c r="Q16" s="84">
        <f t="shared" si="2"/>
        <v>8</v>
      </c>
      <c r="R16" s="84">
        <f t="shared" si="2"/>
        <v>8</v>
      </c>
      <c r="S16" s="84">
        <f t="shared" si="2"/>
        <v>8</v>
      </c>
      <c r="T16" s="84">
        <f t="shared" si="2"/>
        <v>8</v>
      </c>
      <c r="U16" s="84">
        <f t="shared" si="2"/>
        <v>8</v>
      </c>
      <c r="V16" s="84" t="str">
        <f t="shared" si="2"/>
        <v>P</v>
      </c>
      <c r="W16" s="84" t="str">
        <f t="shared" si="2"/>
        <v>P</v>
      </c>
      <c r="X16" s="84">
        <f t="shared" si="2"/>
        <v>8</v>
      </c>
      <c r="Y16" s="84">
        <f t="shared" si="2"/>
        <v>8</v>
      </c>
      <c r="Z16" s="84">
        <f t="shared" si="2"/>
        <v>8</v>
      </c>
      <c r="AA16" s="84">
        <f t="shared" si="2"/>
        <v>8</v>
      </c>
      <c r="AB16" s="84">
        <f t="shared" si="2"/>
        <v>8</v>
      </c>
      <c r="AC16" s="84" t="str">
        <f t="shared" si="2"/>
        <v>P</v>
      </c>
      <c r="AD16" s="84" t="str">
        <f t="shared" si="2"/>
        <v>P</v>
      </c>
      <c r="AE16" s="84">
        <f t="shared" si="2"/>
        <v>8</v>
      </c>
      <c r="AF16" s="84">
        <f t="shared" si="2"/>
        <v>8</v>
      </c>
      <c r="AG16" s="122">
        <f t="shared" si="2"/>
        <v>8</v>
      </c>
      <c r="AH16" s="122">
        <f>IF(COUNTIF($BG$12:$BG$24,AH$11),"S",IF(OR(WEEKDAY(AH$11,2)=6,WEEKDAY(AH$11,2)=7),"P",IF(AI16="S",($H16-1),$H16)))</f>
        <v>8</v>
      </c>
      <c r="AI16" s="122">
        <f>IF(COUNTIF($BG$12:$BG$24,AI$11),"S",IF(OR(WEEKDAY(AI$11,2)=6,WEEKDAY(AI$11,2)=7),"P",IF(AJ16="S",($H16-1),$H16)))</f>
        <v>8</v>
      </c>
      <c r="AJ16" s="122" t="str">
        <f t="shared" si="2"/>
        <v>P</v>
      </c>
      <c r="AK16" s="84" t="str">
        <f t="shared" si="2"/>
        <v>P</v>
      </c>
      <c r="AL16" s="84">
        <f t="shared" si="2"/>
        <v>8</v>
      </c>
      <c r="AM16" s="84">
        <f t="shared" si="2"/>
        <v>8</v>
      </c>
      <c r="AN16" s="84">
        <f>IF(COUNTIF($BG$12:$BG$24,AN$11),"S",IF(OR(WEEKDAY(AN$11,2)=6,WEEKDAY(AN$11,2)=7),"P",IF(AO16="S",($H16-1),$H16)))</f>
        <v>7</v>
      </c>
      <c r="AO16" s="102" t="str">
        <f>IF(COUNTIF($BG$12:$BG$24,AO$11),"S",IF(OR(WEEKDAY(AO$11,2)=6,WEEKDAY(AO$11,2)=7),"P",$H16))</f>
        <v>S</v>
      </c>
      <c r="AP16" s="96">
        <f>IF(AND(TEXT($AK$11,"dd")="28",TEXT($AL$11,"dd")="01"),COUNT(J16:AK16),IF(AND(TEXT($AL$11,"dd")="29",TEXT($AM$11,"dd")="01"),COUNT(J16:AL16),IF(AND(TEXT($AM$11,"dd")="30",TEXT($AN$11,"dd")="01"),COUNT(J16:AM16),COUNT(J16:AN16))))</f>
        <v>23</v>
      </c>
      <c r="AQ16" s="85">
        <f>IF(AND(TEXT($AK$11,"dd")="28",TEXT($AL$11,"dd")="01"),SUM(J16:AK16),IF(AND(TEXT($AL$11,"dd")="29",TEXT($AM$11,"dd")="01"),SUM(J16:AL16),IF(AND(TEXT($AM$11,"dd")="30",TEXT($AN$11,"dd")="01"),SUM(J16:AM16),SUM(J16:AN16))))</f>
        <v>183</v>
      </c>
      <c r="AR16" s="32"/>
      <c r="AS16" s="33"/>
      <c r="AT16" s="33"/>
      <c r="AU16" s="33"/>
      <c r="AV16" s="33"/>
      <c r="AW16" s="33"/>
      <c r="AX16" s="33"/>
      <c r="AY16" s="34"/>
      <c r="AZ16" s="35"/>
      <c r="BA16" s="36"/>
      <c r="BG16" s="97">
        <v>39181</v>
      </c>
    </row>
    <row r="17" spans="1:59" ht="12" customHeight="1">
      <c r="A17" s="232"/>
      <c r="B17" s="11"/>
      <c r="C17" s="11"/>
      <c r="D17" s="215"/>
      <c r="E17" s="218"/>
      <c r="F17" s="218"/>
      <c r="G17" s="224"/>
      <c r="H17" s="227"/>
      <c r="I17" s="209"/>
      <c r="J17" s="79"/>
      <c r="K17" s="37"/>
      <c r="L17" s="37"/>
      <c r="M17" s="37"/>
      <c r="N17" s="37"/>
      <c r="O17" s="1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4"/>
      <c r="AI17" s="124"/>
      <c r="AJ17" s="37"/>
      <c r="AK17" s="37"/>
      <c r="AL17" s="37"/>
      <c r="AM17" s="37"/>
      <c r="AN17" s="124"/>
      <c r="AO17" s="103"/>
      <c r="AP17" s="100"/>
      <c r="AQ17" s="39"/>
      <c r="AR17" s="51"/>
      <c r="AS17" s="41"/>
      <c r="AT17" s="41"/>
      <c r="AU17" s="41"/>
      <c r="AV17" s="41"/>
      <c r="AW17" s="41"/>
      <c r="AX17" s="41"/>
      <c r="AY17" s="52"/>
      <c r="AZ17" s="53"/>
      <c r="BA17" s="44"/>
      <c r="BG17" s="97">
        <v>39203</v>
      </c>
    </row>
    <row r="18" spans="1:59" ht="12.75" customHeight="1" thickBot="1">
      <c r="A18" s="233"/>
      <c r="B18" s="11"/>
      <c r="C18" s="11"/>
      <c r="D18" s="216"/>
      <c r="E18" s="219"/>
      <c r="F18" s="219"/>
      <c r="G18" s="224"/>
      <c r="H18" s="228"/>
      <c r="I18" s="210"/>
      <c r="J18" s="80"/>
      <c r="K18" s="46"/>
      <c r="L18" s="46"/>
      <c r="M18" s="46"/>
      <c r="N18" s="46"/>
      <c r="O18" s="17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59"/>
      <c r="AH18" s="176"/>
      <c r="AI18" s="176"/>
      <c r="AJ18" s="159"/>
      <c r="AK18" s="46"/>
      <c r="AL18" s="46"/>
      <c r="AM18" s="46"/>
      <c r="AN18" s="177"/>
      <c r="AO18" s="104"/>
      <c r="AP18" s="101"/>
      <c r="AQ18" s="48"/>
      <c r="AR18" s="54"/>
      <c r="AS18" s="49"/>
      <c r="AT18" s="49"/>
      <c r="AU18" s="49"/>
      <c r="AV18" s="49"/>
      <c r="AW18" s="49"/>
      <c r="AX18" s="49"/>
      <c r="AY18" s="55"/>
      <c r="AZ18" s="56"/>
      <c r="BA18" s="50"/>
      <c r="BG18" s="97">
        <v>39258</v>
      </c>
    </row>
    <row r="19" spans="1:59" ht="15" customHeight="1">
      <c r="A19" s="211">
        <v>3</v>
      </c>
      <c r="B19" s="31"/>
      <c r="C19" s="31"/>
      <c r="D19" s="214"/>
      <c r="E19" s="217"/>
      <c r="F19" s="220" t="s">
        <v>27</v>
      </c>
      <c r="G19" s="223"/>
      <c r="H19" s="226">
        <v>8</v>
      </c>
      <c r="I19" s="208">
        <f>H19*IF(AND(TEXT($AK$11,"dd")="28",TEXT($AL$11,"dd")="01"),COUNTA(J19:AK19)-(COUNTIF(J19:AK19,"S")+COUNTIF(J19:AK19,"P")),IF(AND(TEXT($AL$11,"dd")="29",TEXT($AM$11,"dd")="01"),COUNTA(J19:AL19)-(COUNTIF(J19:AL19,"S")+COUNTIF(J19:AL19,"P")),IF(AND(TEXT($AM$11,"dd")="30",TEXT($AN$11,"dd")="01"),COUNTA(J19:AM19)-(COUNTIF(J19:AM19,"S")+COUNTIF(J19:AM19,"P")),COUNTA(J19:AN19)-(COUNTIF(J19:AN19,"S")+COUNTIF(J19:AN19,"P")))))</f>
        <v>184</v>
      </c>
      <c r="J19" s="175">
        <f aca="true" t="shared" si="3" ref="J19:AN19">IF(COUNTIF($BG$12:$BG$24,J$11),"S",IF(OR(WEEKDAY(J$11,2)=6,WEEKDAY(J$11,2)=7),"P",IF(K19="S",($H19-1),$H19)))</f>
        <v>8</v>
      </c>
      <c r="K19" s="84">
        <f t="shared" si="3"/>
        <v>8</v>
      </c>
      <c r="L19" s="84">
        <f t="shared" si="3"/>
        <v>8</v>
      </c>
      <c r="M19" s="84">
        <f t="shared" si="3"/>
        <v>8</v>
      </c>
      <c r="N19" s="84">
        <f t="shared" si="3"/>
        <v>8</v>
      </c>
      <c r="O19" s="122" t="str">
        <f t="shared" si="3"/>
        <v>P</v>
      </c>
      <c r="P19" s="84" t="str">
        <f t="shared" si="3"/>
        <v>P</v>
      </c>
      <c r="Q19" s="84">
        <f t="shared" si="3"/>
        <v>8</v>
      </c>
      <c r="R19" s="84">
        <f t="shared" si="3"/>
        <v>8</v>
      </c>
      <c r="S19" s="84">
        <f t="shared" si="3"/>
        <v>8</v>
      </c>
      <c r="T19" s="84">
        <f t="shared" si="3"/>
        <v>8</v>
      </c>
      <c r="U19" s="84">
        <f t="shared" si="3"/>
        <v>8</v>
      </c>
      <c r="V19" s="84" t="str">
        <f t="shared" si="3"/>
        <v>P</v>
      </c>
      <c r="W19" s="84" t="str">
        <f t="shared" si="3"/>
        <v>P</v>
      </c>
      <c r="X19" s="84">
        <f t="shared" si="3"/>
        <v>8</v>
      </c>
      <c r="Y19" s="84">
        <f t="shared" si="3"/>
        <v>8</v>
      </c>
      <c r="Z19" s="84">
        <f t="shared" si="3"/>
        <v>8</v>
      </c>
      <c r="AA19" s="84">
        <f t="shared" si="3"/>
        <v>8</v>
      </c>
      <c r="AB19" s="84">
        <f t="shared" si="3"/>
        <v>8</v>
      </c>
      <c r="AC19" s="84" t="str">
        <f t="shared" si="3"/>
        <v>P</v>
      </c>
      <c r="AD19" s="84" t="str">
        <f t="shared" si="3"/>
        <v>P</v>
      </c>
      <c r="AE19" s="84">
        <f t="shared" si="3"/>
        <v>8</v>
      </c>
      <c r="AF19" s="84">
        <f t="shared" si="3"/>
        <v>8</v>
      </c>
      <c r="AG19" s="122">
        <f t="shared" si="3"/>
        <v>8</v>
      </c>
      <c r="AH19" s="122">
        <f t="shared" si="3"/>
        <v>8</v>
      </c>
      <c r="AI19" s="122">
        <f t="shared" si="3"/>
        <v>8</v>
      </c>
      <c r="AJ19" s="122" t="str">
        <f t="shared" si="3"/>
        <v>P</v>
      </c>
      <c r="AK19" s="84" t="str">
        <f t="shared" si="3"/>
        <v>P</v>
      </c>
      <c r="AL19" s="84">
        <f t="shared" si="3"/>
        <v>8</v>
      </c>
      <c r="AM19" s="84">
        <f t="shared" si="3"/>
        <v>8</v>
      </c>
      <c r="AN19" s="84">
        <f t="shared" si="3"/>
        <v>7</v>
      </c>
      <c r="AO19" s="102" t="str">
        <f>IF(COUNTIF($BG$12:$BG$24,AO$11),"S",IF(OR(WEEKDAY(AO$11,2)=6,WEEKDAY(AO$11,2)=7),"P",$H19))</f>
        <v>S</v>
      </c>
      <c r="AP19" s="96">
        <f>IF(AND(TEXT($AK$11,"dd")="28",TEXT($AL$11,"dd")="01"),COUNT(J19:AK19),IF(AND(TEXT($AL$11,"dd")="29",TEXT($AM$11,"dd")="01"),COUNT(J19:AL19),IF(AND(TEXT($AM$11,"dd")="30",TEXT($AN$11,"dd")="01"),COUNT(J19:AM19),COUNT(J19:AN19))))</f>
        <v>23</v>
      </c>
      <c r="AQ19" s="85">
        <f>IF(AND(TEXT($AK$11,"dd")="28",TEXT($AL$11,"dd")="01"),SUM(J19:AK19),IF(AND(TEXT($AL$11,"dd")="29",TEXT($AM$11,"dd")="01"),SUM(J19:AL19),IF(AND(TEXT($AM$11,"dd")="30",TEXT($AN$11,"dd")="01"),SUM(J19:AM19),SUM(J19:AN19))))</f>
        <v>183</v>
      </c>
      <c r="AR19" s="32"/>
      <c r="AS19" s="33"/>
      <c r="AT19" s="33"/>
      <c r="AU19" s="33"/>
      <c r="AV19" s="33"/>
      <c r="AW19" s="33"/>
      <c r="AX19" s="33"/>
      <c r="AY19" s="57"/>
      <c r="AZ19" s="35"/>
      <c r="BA19" s="36"/>
      <c r="BG19" s="97">
        <v>39269</v>
      </c>
    </row>
    <row r="20" spans="1:59" ht="12" customHeight="1">
      <c r="A20" s="212"/>
      <c r="B20" s="11"/>
      <c r="C20" s="11"/>
      <c r="D20" s="215"/>
      <c r="E20" s="218"/>
      <c r="F20" s="221"/>
      <c r="G20" s="224"/>
      <c r="H20" s="227"/>
      <c r="I20" s="209"/>
      <c r="J20" s="79"/>
      <c r="K20" s="37"/>
      <c r="L20" s="37"/>
      <c r="M20" s="37"/>
      <c r="N20" s="37"/>
      <c r="O20" s="1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24"/>
      <c r="AI20" s="124"/>
      <c r="AJ20" s="37"/>
      <c r="AK20" s="37"/>
      <c r="AL20" s="37"/>
      <c r="AM20" s="37"/>
      <c r="AN20" s="124"/>
      <c r="AO20" s="103"/>
      <c r="AP20" s="100"/>
      <c r="AQ20" s="39"/>
      <c r="AR20" s="51"/>
      <c r="AS20" s="41"/>
      <c r="AT20" s="41"/>
      <c r="AU20" s="41"/>
      <c r="AV20" s="41"/>
      <c r="AW20" s="41"/>
      <c r="AX20" s="41"/>
      <c r="AY20" s="58"/>
      <c r="AZ20" s="53"/>
      <c r="BA20" s="44"/>
      <c r="BG20" s="97">
        <v>39309</v>
      </c>
    </row>
    <row r="21" spans="1:59" ht="12.75" customHeight="1" thickBot="1">
      <c r="A21" s="213"/>
      <c r="B21" s="45"/>
      <c r="C21" s="45"/>
      <c r="D21" s="216"/>
      <c r="E21" s="219"/>
      <c r="F21" s="222"/>
      <c r="G21" s="224"/>
      <c r="H21" s="228"/>
      <c r="I21" s="210"/>
      <c r="J21" s="80"/>
      <c r="K21" s="46"/>
      <c r="L21" s="46"/>
      <c r="M21" s="46"/>
      <c r="N21" s="46"/>
      <c r="O21" s="17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59"/>
      <c r="AH21" s="176"/>
      <c r="AI21" s="176"/>
      <c r="AJ21" s="159"/>
      <c r="AK21" s="46"/>
      <c r="AL21" s="46"/>
      <c r="AM21" s="46"/>
      <c r="AN21" s="177"/>
      <c r="AO21" s="104"/>
      <c r="AP21" s="101"/>
      <c r="AQ21" s="48"/>
      <c r="AR21" s="54"/>
      <c r="AS21" s="49"/>
      <c r="AT21" s="49"/>
      <c r="AU21" s="49"/>
      <c r="AV21" s="49"/>
      <c r="AW21" s="49"/>
      <c r="AX21" s="49"/>
      <c r="AY21" s="59"/>
      <c r="AZ21" s="56"/>
      <c r="BA21" s="50"/>
      <c r="BG21" s="97">
        <v>39387</v>
      </c>
    </row>
    <row r="22" spans="1:59" ht="12" customHeight="1">
      <c r="A22" s="211">
        <v>4</v>
      </c>
      <c r="B22" s="60"/>
      <c r="C22" s="60"/>
      <c r="D22" s="214"/>
      <c r="E22" s="217"/>
      <c r="F22" s="220" t="s">
        <v>27</v>
      </c>
      <c r="G22" s="223"/>
      <c r="H22" s="226">
        <v>8</v>
      </c>
      <c r="I22" s="208">
        <f>H22*IF(AND(TEXT($AK$11,"dd")="28",TEXT($AL$11,"dd")="01"),COUNTA(J22:AK22)-(COUNTIF(J22:AK22,"S")+COUNTIF(J22:AK22,"P")),IF(AND(TEXT($AL$11,"dd")="29",TEXT($AM$11,"dd")="01"),COUNTA(J22:AL22)-(COUNTIF(J22:AL22,"S")+COUNTIF(J22:AL22,"P")),IF(AND(TEXT($AM$11,"dd")="30",TEXT($AN$11,"dd")="01"),COUNTA(J22:AM22)-(COUNTIF(J22:AM22,"S")+COUNTIF(J22:AM22,"P")),COUNTA(J22:AN22)-(COUNTIF(J22:AN22,"S")+COUNTIF(J22:AN22,"P")))))</f>
        <v>184</v>
      </c>
      <c r="J22" s="84">
        <f aca="true" t="shared" si="4" ref="J22:AG22">IF(COUNTIF($BG$12:$BG$24,J$11),"S",IF(OR(WEEKDAY(J$11,2)=6,WEEKDAY(J$11,2)=7),"P",IF(K22="S",($H22-1),$H22)))</f>
        <v>8</v>
      </c>
      <c r="K22" s="123">
        <f t="shared" si="4"/>
        <v>8</v>
      </c>
      <c r="L22" s="123">
        <f t="shared" si="4"/>
        <v>8</v>
      </c>
      <c r="M22" s="123">
        <f t="shared" si="4"/>
        <v>8</v>
      </c>
      <c r="N22" s="123">
        <f t="shared" si="4"/>
        <v>8</v>
      </c>
      <c r="O22" s="162" t="str">
        <f t="shared" si="4"/>
        <v>P</v>
      </c>
      <c r="P22" s="123" t="str">
        <f t="shared" si="4"/>
        <v>P</v>
      </c>
      <c r="Q22" s="123">
        <f t="shared" si="4"/>
        <v>8</v>
      </c>
      <c r="R22" s="123">
        <f t="shared" si="4"/>
        <v>8</v>
      </c>
      <c r="S22" s="123">
        <f t="shared" si="4"/>
        <v>8</v>
      </c>
      <c r="T22" s="123">
        <f t="shared" si="4"/>
        <v>8</v>
      </c>
      <c r="U22" s="123">
        <f t="shared" si="4"/>
        <v>8</v>
      </c>
      <c r="V22" s="123" t="str">
        <f t="shared" si="4"/>
        <v>P</v>
      </c>
      <c r="W22" s="123" t="str">
        <f t="shared" si="4"/>
        <v>P</v>
      </c>
      <c r="X22" s="123">
        <f t="shared" si="4"/>
        <v>8</v>
      </c>
      <c r="Y22" s="123">
        <f t="shared" si="4"/>
        <v>8</v>
      </c>
      <c r="Z22" s="123">
        <f t="shared" si="4"/>
        <v>8</v>
      </c>
      <c r="AA22" s="123">
        <f t="shared" si="4"/>
        <v>8</v>
      </c>
      <c r="AB22" s="123">
        <f t="shared" si="4"/>
        <v>8</v>
      </c>
      <c r="AC22" s="123" t="str">
        <f t="shared" si="4"/>
        <v>P</v>
      </c>
      <c r="AD22" s="123" t="str">
        <f t="shared" si="4"/>
        <v>P</v>
      </c>
      <c r="AE22" s="123">
        <f t="shared" si="4"/>
        <v>8</v>
      </c>
      <c r="AF22" s="123">
        <f t="shared" si="4"/>
        <v>8</v>
      </c>
      <c r="AG22" s="123">
        <f t="shared" si="4"/>
        <v>8</v>
      </c>
      <c r="AH22" s="123">
        <f aca="true" t="shared" si="5" ref="AH22:AN22">IF(COUNTIF($BG$12:$BG$24,AH$11),"S",IF(OR(WEEKDAY(AH$11,2)=6,WEEKDAY(AH$11,2)=7),"P",IF(AI22="S",($H22-1),$H22)))</f>
        <v>8</v>
      </c>
      <c r="AI22" s="123">
        <f t="shared" si="5"/>
        <v>8</v>
      </c>
      <c r="AJ22" s="123" t="str">
        <f t="shared" si="5"/>
        <v>P</v>
      </c>
      <c r="AK22" s="123" t="str">
        <f t="shared" si="5"/>
        <v>P</v>
      </c>
      <c r="AL22" s="123">
        <f t="shared" si="5"/>
        <v>8</v>
      </c>
      <c r="AM22" s="123">
        <f t="shared" si="5"/>
        <v>8</v>
      </c>
      <c r="AN22" s="123">
        <f t="shared" si="5"/>
        <v>7</v>
      </c>
      <c r="AO22" s="172" t="str">
        <f>IF(COUNTIF($BG$12:$BG$24,AO$11),"S",IF(OR(WEEKDAY(AO$11,2)=6,WEEKDAY(AO$11,2)=7),"P",$H22))</f>
        <v>S</v>
      </c>
      <c r="AP22" s="99">
        <f>IF(AND(TEXT($AK$11,"dd")="28",TEXT($AL$11,"dd")="01"),COUNT(J22:AK22),IF(AND(TEXT($AL$11,"dd")="29",TEXT($AM$11,"dd")="01"),COUNT(J22:AL22),IF(AND(TEXT($AM$11,"dd")="30",TEXT($AN$11,"dd")="01"),COUNT(J22:AM22),COUNT(J22:AN22))))</f>
        <v>23</v>
      </c>
      <c r="AQ22" s="173">
        <f>IF(AND(TEXT($AK$11,"dd")="28",TEXT($AL$11,"dd")="01"),SUM(J22:AK22),IF(AND(TEXT($AL$11,"dd")="29",TEXT($AM$11,"dd")="01"),SUM(J22:AL22),IF(AND(TEXT($AM$11,"dd")="30",TEXT($AN$11,"dd")="01"),SUM(J22:AM22),SUM(J22:AN22))))</f>
        <v>183</v>
      </c>
      <c r="AR22" s="40"/>
      <c r="AS22" s="41"/>
      <c r="AT22" s="41"/>
      <c r="AU22" s="41"/>
      <c r="AV22" s="41"/>
      <c r="AW22" s="41"/>
      <c r="AX22" s="41"/>
      <c r="AY22" s="42"/>
      <c r="AZ22" s="43"/>
      <c r="BA22" s="174"/>
      <c r="BG22" s="97">
        <v>39388</v>
      </c>
    </row>
    <row r="23" spans="1:59" ht="12" customHeight="1">
      <c r="A23" s="212"/>
      <c r="B23" s="61"/>
      <c r="C23" s="61"/>
      <c r="D23" s="215"/>
      <c r="E23" s="218"/>
      <c r="F23" s="221"/>
      <c r="G23" s="224"/>
      <c r="H23" s="227"/>
      <c r="I23" s="209"/>
      <c r="J23" s="79"/>
      <c r="K23" s="37"/>
      <c r="L23" s="37"/>
      <c r="M23" s="37"/>
      <c r="N23" s="37"/>
      <c r="O23" s="1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103"/>
      <c r="AP23" s="100"/>
      <c r="AQ23" s="39"/>
      <c r="AR23" s="51"/>
      <c r="AS23" s="41"/>
      <c r="AT23" s="41"/>
      <c r="AU23" s="41"/>
      <c r="AV23" s="41"/>
      <c r="AW23" s="41"/>
      <c r="AX23" s="41"/>
      <c r="AY23" s="52"/>
      <c r="AZ23" s="53"/>
      <c r="BA23" s="44"/>
      <c r="BG23" s="97">
        <v>39440</v>
      </c>
    </row>
    <row r="24" spans="1:59" ht="12.75" customHeight="1" thickBot="1">
      <c r="A24" s="213"/>
      <c r="B24" s="62"/>
      <c r="C24" s="62"/>
      <c r="D24" s="216"/>
      <c r="E24" s="219"/>
      <c r="F24" s="222"/>
      <c r="G24" s="224"/>
      <c r="H24" s="228"/>
      <c r="I24" s="210"/>
      <c r="J24" s="80"/>
      <c r="K24" s="46"/>
      <c r="L24" s="46"/>
      <c r="M24" s="46"/>
      <c r="N24" s="46"/>
      <c r="O24" s="1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104"/>
      <c r="AP24" s="101"/>
      <c r="AQ24" s="48"/>
      <c r="AR24" s="54"/>
      <c r="AS24" s="49"/>
      <c r="AT24" s="49"/>
      <c r="AU24" s="49"/>
      <c r="AV24" s="49"/>
      <c r="AW24" s="49"/>
      <c r="AX24" s="49"/>
      <c r="AY24" s="55"/>
      <c r="AZ24" s="56"/>
      <c r="BA24" s="50"/>
      <c r="BG24" s="97">
        <v>39441</v>
      </c>
    </row>
    <row r="25" spans="1:59" ht="12" customHeight="1">
      <c r="A25" s="211"/>
      <c r="B25" s="31"/>
      <c r="C25" s="31"/>
      <c r="D25" s="214"/>
      <c r="E25" s="217"/>
      <c r="F25" s="217"/>
      <c r="G25" s="223"/>
      <c r="H25" s="226"/>
      <c r="I25" s="208"/>
      <c r="J25" s="84"/>
      <c r="K25" s="84"/>
      <c r="L25" s="84"/>
      <c r="M25" s="84"/>
      <c r="N25" s="84"/>
      <c r="O25" s="122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102"/>
      <c r="AP25" s="96"/>
      <c r="AQ25" s="85"/>
      <c r="AR25" s="32"/>
      <c r="AS25" s="33"/>
      <c r="AT25" s="33"/>
      <c r="AU25" s="33"/>
      <c r="AV25" s="33"/>
      <c r="AW25" s="33"/>
      <c r="AX25" s="33"/>
      <c r="AY25" s="34"/>
      <c r="AZ25" s="35"/>
      <c r="BA25" s="36"/>
      <c r="BG25" s="97">
        <v>39441</v>
      </c>
    </row>
    <row r="26" spans="1:59" ht="12" customHeight="1">
      <c r="A26" s="212"/>
      <c r="B26" s="11"/>
      <c r="C26" s="11"/>
      <c r="D26" s="215"/>
      <c r="E26" s="218"/>
      <c r="F26" s="218"/>
      <c r="G26" s="224"/>
      <c r="H26" s="227"/>
      <c r="I26" s="209"/>
      <c r="J26" s="79"/>
      <c r="K26" s="37"/>
      <c r="L26" s="37"/>
      <c r="M26" s="37"/>
      <c r="N26" s="37"/>
      <c r="O26" s="1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103"/>
      <c r="AP26" s="100"/>
      <c r="AQ26" s="39"/>
      <c r="AR26" s="51"/>
      <c r="AS26" s="41"/>
      <c r="AT26" s="41"/>
      <c r="AU26" s="41"/>
      <c r="AV26" s="41"/>
      <c r="AW26" s="41"/>
      <c r="AX26" s="41"/>
      <c r="AY26" s="52"/>
      <c r="AZ26" s="53"/>
      <c r="BA26" s="44"/>
      <c r="BG26" s="97"/>
    </row>
    <row r="27" spans="1:59" ht="12.75" customHeight="1" thickBot="1">
      <c r="A27" s="213"/>
      <c r="B27" s="45"/>
      <c r="C27" s="45"/>
      <c r="D27" s="216"/>
      <c r="E27" s="219"/>
      <c r="F27" s="219"/>
      <c r="G27" s="225"/>
      <c r="H27" s="228"/>
      <c r="I27" s="210"/>
      <c r="J27" s="80"/>
      <c r="K27" s="46"/>
      <c r="L27" s="46"/>
      <c r="M27" s="46"/>
      <c r="N27" s="46"/>
      <c r="O27" s="1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104"/>
      <c r="AP27" s="101"/>
      <c r="AQ27" s="48"/>
      <c r="AR27" s="54"/>
      <c r="AS27" s="49"/>
      <c r="AT27" s="49"/>
      <c r="AU27" s="49"/>
      <c r="AV27" s="49"/>
      <c r="AW27" s="49"/>
      <c r="AX27" s="49"/>
      <c r="AY27" s="55"/>
      <c r="AZ27" s="56"/>
      <c r="BA27" s="50"/>
      <c r="BG27" s="97"/>
    </row>
    <row r="28" spans="1:59" ht="12" customHeight="1">
      <c r="A28" s="211"/>
      <c r="B28" s="31"/>
      <c r="C28" s="31"/>
      <c r="D28" s="214"/>
      <c r="E28" s="217"/>
      <c r="F28" s="220"/>
      <c r="G28" s="223"/>
      <c r="H28" s="226"/>
      <c r="I28" s="20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02"/>
      <c r="AP28" s="96"/>
      <c r="AQ28" s="85"/>
      <c r="AR28" s="32"/>
      <c r="AS28" s="33"/>
      <c r="AT28" s="33"/>
      <c r="AU28" s="33"/>
      <c r="AV28" s="33"/>
      <c r="AW28" s="33"/>
      <c r="AX28" s="33"/>
      <c r="AY28" s="34"/>
      <c r="AZ28" s="35"/>
      <c r="BA28" s="36"/>
      <c r="BG28" s="97"/>
    </row>
    <row r="29" spans="1:59" ht="12" customHeight="1">
      <c r="A29" s="212"/>
      <c r="B29" s="11"/>
      <c r="C29" s="11"/>
      <c r="D29" s="215"/>
      <c r="E29" s="218"/>
      <c r="F29" s="221"/>
      <c r="G29" s="224"/>
      <c r="H29" s="227"/>
      <c r="I29" s="209"/>
      <c r="J29" s="7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103"/>
      <c r="AP29" s="100"/>
      <c r="AQ29" s="39"/>
      <c r="AR29" s="51"/>
      <c r="AS29" s="41"/>
      <c r="AT29" s="41"/>
      <c r="AU29" s="41"/>
      <c r="AV29" s="41"/>
      <c r="AW29" s="41"/>
      <c r="AX29" s="41"/>
      <c r="AY29" s="52"/>
      <c r="AZ29" s="53"/>
      <c r="BA29" s="44"/>
      <c r="BG29" s="97"/>
    </row>
    <row r="30" spans="1:59" ht="12.75" customHeight="1" thickBot="1">
      <c r="A30" s="213"/>
      <c r="B30" s="45"/>
      <c r="C30" s="45"/>
      <c r="D30" s="216"/>
      <c r="E30" s="219"/>
      <c r="F30" s="222"/>
      <c r="G30" s="225"/>
      <c r="H30" s="228"/>
      <c r="I30" s="210"/>
      <c r="J30" s="8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104"/>
      <c r="AP30" s="101"/>
      <c r="AQ30" s="48"/>
      <c r="AR30" s="54"/>
      <c r="AS30" s="49"/>
      <c r="AT30" s="49"/>
      <c r="AU30" s="49"/>
      <c r="AV30" s="49"/>
      <c r="AW30" s="49"/>
      <c r="AX30" s="49"/>
      <c r="AY30" s="55"/>
      <c r="AZ30" s="56"/>
      <c r="BA30" s="50"/>
      <c r="BG30" s="97"/>
    </row>
    <row r="31" spans="1:59" s="23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90" t="s">
        <v>28</v>
      </c>
      <c r="AI31" s="191"/>
      <c r="AJ31" s="190"/>
      <c r="AK31" s="190"/>
      <c r="AL31" s="190"/>
      <c r="AM31" s="190"/>
      <c r="AN31" s="190"/>
      <c r="AO31" s="192"/>
      <c r="AP31" s="63">
        <f>SUM(AP13:AP30)</f>
        <v>92</v>
      </c>
      <c r="AQ31" s="63">
        <f>SUM(AQ13:AQ30)</f>
        <v>732</v>
      </c>
      <c r="AR31" s="64"/>
      <c r="AS31" s="65"/>
      <c r="AT31" s="65"/>
      <c r="AU31" s="65"/>
      <c r="AV31" s="65"/>
      <c r="AW31" s="65"/>
      <c r="AX31" s="65"/>
      <c r="AY31" s="66"/>
      <c r="AZ31" s="65"/>
      <c r="BA31" s="67"/>
      <c r="BG31" s="97"/>
    </row>
    <row r="32" spans="1:59" ht="7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G32" s="97"/>
    </row>
    <row r="33" spans="1:59" ht="23.25" customHeight="1" thickBot="1">
      <c r="A33" s="2"/>
      <c r="B33" s="2"/>
      <c r="C33" s="2"/>
      <c r="D33" s="2"/>
      <c r="E33" s="196" t="s">
        <v>29</v>
      </c>
      <c r="F33" s="197"/>
      <c r="G33" s="197"/>
      <c r="H33" s="198"/>
      <c r="I33" s="199"/>
      <c r="J33" s="107" t="s">
        <v>30</v>
      </c>
      <c r="K33" s="105" t="s">
        <v>31</v>
      </c>
      <c r="L33" s="106" t="s">
        <v>32</v>
      </c>
      <c r="M33" s="107" t="s">
        <v>33</v>
      </c>
      <c r="N33" s="105" t="s">
        <v>34</v>
      </c>
      <c r="O33" s="108" t="s">
        <v>35</v>
      </c>
      <c r="P33" s="107" t="s">
        <v>36</v>
      </c>
      <c r="Q33" s="105" t="s">
        <v>37</v>
      </c>
      <c r="R33" s="105" t="s">
        <v>38</v>
      </c>
      <c r="S33" s="105" t="s">
        <v>39</v>
      </c>
      <c r="T33" s="105" t="s">
        <v>40</v>
      </c>
      <c r="U33" s="105" t="s">
        <v>41</v>
      </c>
      <c r="V33" s="105" t="s">
        <v>42</v>
      </c>
      <c r="W33" s="105" t="s">
        <v>43</v>
      </c>
      <c r="X33" s="105" t="s">
        <v>44</v>
      </c>
      <c r="Y33" s="108" t="s">
        <v>45</v>
      </c>
      <c r="Z33" s="107" t="s">
        <v>46</v>
      </c>
      <c r="AA33" s="105" t="s">
        <v>47</v>
      </c>
      <c r="AB33" s="105" t="s">
        <v>48</v>
      </c>
      <c r="AC33" s="105" t="s">
        <v>49</v>
      </c>
      <c r="AD33" s="105" t="s">
        <v>50</v>
      </c>
      <c r="AE33" s="105" t="s">
        <v>51</v>
      </c>
      <c r="AF33" s="105" t="s">
        <v>52</v>
      </c>
      <c r="AG33" s="105" t="s">
        <v>53</v>
      </c>
      <c r="AH33" s="105" t="s">
        <v>54</v>
      </c>
      <c r="AI33" s="105" t="s">
        <v>55</v>
      </c>
      <c r="AJ33" s="112" t="s">
        <v>56</v>
      </c>
      <c r="AK33" s="2"/>
      <c r="AL33" s="2"/>
      <c r="AM33" s="2"/>
      <c r="AN33" s="2"/>
      <c r="AO33" s="2"/>
      <c r="AP33" s="2"/>
      <c r="AQ33" s="2"/>
      <c r="AR33" s="2"/>
      <c r="AS33" s="2"/>
      <c r="AU33" s="2"/>
      <c r="AV33" s="2"/>
      <c r="AW33" s="2"/>
      <c r="AX33" s="2"/>
      <c r="AY33" s="2"/>
      <c r="AZ33" s="2"/>
      <c r="BA33" s="2"/>
      <c r="BB33" s="2"/>
      <c r="BG33" s="97"/>
    </row>
    <row r="34" spans="1:59" ht="12.75">
      <c r="A34" s="2"/>
      <c r="B34" s="2"/>
      <c r="C34" s="2"/>
      <c r="D34" s="2"/>
      <c r="E34" s="200" t="s">
        <v>57</v>
      </c>
      <c r="F34" s="201"/>
      <c r="G34" s="201"/>
      <c r="H34" s="202"/>
      <c r="I34" s="203"/>
      <c r="J34" s="93">
        <f>SUMIF($AY$13:$AY$30,J$33,$AZ$13:$AZ$30)</f>
        <v>0</v>
      </c>
      <c r="K34" s="94">
        <f aca="true" t="shared" si="6" ref="K34:AJ34">SUMIF($AY$13:$AY$30,K$33,$AZ$13:$AZ$30)</f>
        <v>0</v>
      </c>
      <c r="L34" s="95">
        <f t="shared" si="6"/>
        <v>0</v>
      </c>
      <c r="M34" s="93">
        <f t="shared" si="6"/>
        <v>0</v>
      </c>
      <c r="N34" s="94">
        <f t="shared" si="6"/>
        <v>0</v>
      </c>
      <c r="O34" s="95">
        <f t="shared" si="6"/>
        <v>0</v>
      </c>
      <c r="P34" s="93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5">
        <f t="shared" si="6"/>
        <v>0</v>
      </c>
      <c r="Z34" s="93">
        <f t="shared" si="6"/>
        <v>0</v>
      </c>
      <c r="AA34" s="94">
        <f t="shared" si="6"/>
        <v>0</v>
      </c>
      <c r="AB34" s="94">
        <f t="shared" si="6"/>
        <v>0</v>
      </c>
      <c r="AC34" s="94">
        <f t="shared" si="6"/>
        <v>0</v>
      </c>
      <c r="AD34" s="94">
        <f t="shared" si="6"/>
        <v>0</v>
      </c>
      <c r="AE34" s="94">
        <f t="shared" si="6"/>
        <v>0</v>
      </c>
      <c r="AF34" s="94">
        <f t="shared" si="6"/>
        <v>0</v>
      </c>
      <c r="AG34" s="94">
        <f t="shared" si="6"/>
        <v>0</v>
      </c>
      <c r="AH34" s="94">
        <f t="shared" si="6"/>
        <v>0</v>
      </c>
      <c r="AI34" s="94">
        <f t="shared" si="6"/>
        <v>0</v>
      </c>
      <c r="AJ34" s="95">
        <f t="shared" si="6"/>
        <v>0</v>
      </c>
      <c r="AK34" s="2"/>
      <c r="AL34" s="2"/>
      <c r="AM34" s="2"/>
      <c r="AN34" s="2"/>
      <c r="AO34" s="2"/>
      <c r="AP34" s="2"/>
      <c r="AQ34" s="2"/>
      <c r="AR34" s="2"/>
      <c r="AS34" s="2"/>
      <c r="AU34" s="2"/>
      <c r="AV34" s="2"/>
      <c r="AW34" s="2"/>
      <c r="AX34" s="2"/>
      <c r="AY34" s="2"/>
      <c r="AZ34" s="2"/>
      <c r="BA34" s="2"/>
      <c r="BB34" s="2"/>
      <c r="BG34" s="97"/>
    </row>
    <row r="35" spans="1:54" ht="13.5" thickBot="1">
      <c r="A35" s="2"/>
      <c r="B35" s="2"/>
      <c r="C35" s="2"/>
      <c r="D35" s="2"/>
      <c r="E35" s="204" t="s">
        <v>58</v>
      </c>
      <c r="F35" s="205"/>
      <c r="G35" s="205"/>
      <c r="H35" s="206"/>
      <c r="I35" s="207"/>
      <c r="J35" s="111">
        <f>SUMIF($AY$13:$AY$30,J$33,$BA$13:$BA$30)</f>
        <v>0</v>
      </c>
      <c r="K35" s="109">
        <f aca="true" t="shared" si="7" ref="K35:AJ35">SUMIF($AY$13:$AY$30,K$33,$BA$13:$BA$30)</f>
        <v>0</v>
      </c>
      <c r="L35" s="110">
        <f t="shared" si="7"/>
        <v>0</v>
      </c>
      <c r="M35" s="111">
        <f t="shared" si="7"/>
        <v>0</v>
      </c>
      <c r="N35" s="109">
        <f t="shared" si="7"/>
        <v>0</v>
      </c>
      <c r="O35" s="110">
        <f t="shared" si="7"/>
        <v>0</v>
      </c>
      <c r="P35" s="111">
        <f t="shared" si="7"/>
        <v>0</v>
      </c>
      <c r="Q35" s="109">
        <f t="shared" si="7"/>
        <v>0</v>
      </c>
      <c r="R35" s="109">
        <f t="shared" si="7"/>
        <v>0</v>
      </c>
      <c r="S35" s="109">
        <f t="shared" si="7"/>
        <v>0</v>
      </c>
      <c r="T35" s="109">
        <f t="shared" si="7"/>
        <v>0</v>
      </c>
      <c r="U35" s="109">
        <f t="shared" si="7"/>
        <v>0</v>
      </c>
      <c r="V35" s="109">
        <f t="shared" si="7"/>
        <v>0</v>
      </c>
      <c r="W35" s="109">
        <f t="shared" si="7"/>
        <v>0</v>
      </c>
      <c r="X35" s="109">
        <f t="shared" si="7"/>
        <v>0</v>
      </c>
      <c r="Y35" s="110">
        <f t="shared" si="7"/>
        <v>0</v>
      </c>
      <c r="Z35" s="111">
        <f t="shared" si="7"/>
        <v>0</v>
      </c>
      <c r="AA35" s="109">
        <f t="shared" si="7"/>
        <v>0</v>
      </c>
      <c r="AB35" s="109">
        <f t="shared" si="7"/>
        <v>0</v>
      </c>
      <c r="AC35" s="109">
        <f t="shared" si="7"/>
        <v>0</v>
      </c>
      <c r="AD35" s="109">
        <f t="shared" si="7"/>
        <v>0</v>
      </c>
      <c r="AE35" s="109">
        <f t="shared" si="7"/>
        <v>0</v>
      </c>
      <c r="AF35" s="109">
        <f t="shared" si="7"/>
        <v>0</v>
      </c>
      <c r="AG35" s="109">
        <f t="shared" si="7"/>
        <v>0</v>
      </c>
      <c r="AH35" s="109">
        <f t="shared" si="7"/>
        <v>0</v>
      </c>
      <c r="AI35" s="109">
        <f t="shared" si="7"/>
        <v>0</v>
      </c>
      <c r="AJ35" s="110">
        <f t="shared" si="7"/>
        <v>0</v>
      </c>
      <c r="AK35" s="2"/>
      <c r="AL35" s="2"/>
      <c r="AM35" s="2"/>
      <c r="AN35" s="2"/>
      <c r="AO35" s="2"/>
      <c r="AP35" s="2"/>
      <c r="AQ35" s="2"/>
      <c r="AR35" s="2"/>
      <c r="AS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"/>
      <c r="B36" s="2"/>
      <c r="C36" s="2"/>
      <c r="D36" s="2"/>
      <c r="E36" s="114"/>
      <c r="F36" s="115"/>
      <c r="G36" s="115"/>
      <c r="H36" s="115"/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"/>
      <c r="AL36" s="2"/>
      <c r="AM36" s="2"/>
      <c r="AN36" s="2"/>
      <c r="AO36" s="2"/>
      <c r="AP36" s="2"/>
      <c r="AQ36" s="2"/>
      <c r="AR36" s="2"/>
      <c r="AS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2"/>
      <c r="B37" s="2"/>
      <c r="C37" s="2"/>
      <c r="D37" s="2"/>
      <c r="E37" s="114"/>
      <c r="F37" s="115"/>
      <c r="G37" s="115"/>
      <c r="H37" s="115"/>
      <c r="I37" s="11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</row>
    <row r="38" spans="1:54" ht="15" customHeight="1">
      <c r="A38" s="2"/>
      <c r="B38" s="2"/>
      <c r="C38" s="2"/>
      <c r="D38" s="2"/>
      <c r="E38" s="184" t="s">
        <v>59</v>
      </c>
      <c r="F38" s="184"/>
      <c r="G38" s="184"/>
      <c r="H38" s="81"/>
      <c r="I38" s="120"/>
      <c r="J38" s="120"/>
      <c r="K38" s="120"/>
      <c r="L38" s="120"/>
      <c r="M38" s="120"/>
      <c r="N38" s="120"/>
      <c r="O38" s="182"/>
      <c r="P38" s="182"/>
      <c r="Q38" s="182"/>
      <c r="R38" s="182"/>
      <c r="S38" s="68"/>
      <c r="T38" s="121"/>
      <c r="U38" s="121"/>
      <c r="V38" s="121"/>
      <c r="W38" s="121"/>
      <c r="X38" s="121"/>
      <c r="Z38" s="121"/>
      <c r="AE38" s="121"/>
      <c r="AF38" s="121"/>
      <c r="AG38" s="121"/>
      <c r="AH38" s="121"/>
      <c r="AI38" s="121"/>
      <c r="AJ38" s="121"/>
      <c r="AK38"/>
      <c r="AL38"/>
      <c r="AM38"/>
      <c r="AN38"/>
      <c r="AO38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</row>
    <row r="39" spans="1:54" ht="12" customHeight="1">
      <c r="A39" s="2"/>
      <c r="B39" s="2" t="s">
        <v>60</v>
      </c>
      <c r="C39" s="2"/>
      <c r="D39" s="2"/>
      <c r="E39" s="68"/>
      <c r="F39" s="68"/>
      <c r="G39" s="68"/>
      <c r="H39" s="68"/>
      <c r="I39" s="68"/>
      <c r="J39" s="68"/>
      <c r="K39" s="68" t="s">
        <v>61</v>
      </c>
      <c r="L39" s="68"/>
      <c r="M39" s="68"/>
      <c r="N39" s="68"/>
      <c r="O39" s="182"/>
      <c r="P39" s="182"/>
      <c r="Q39" s="182"/>
      <c r="R39" s="182"/>
      <c r="S39" s="119"/>
      <c r="T39" s="119"/>
      <c r="U39" s="119"/>
      <c r="V39" s="119"/>
      <c r="W39" s="183"/>
      <c r="X39" s="183"/>
      <c r="Z39" s="183"/>
      <c r="AE39" s="183"/>
      <c r="AF39" s="183"/>
      <c r="AG39" s="183"/>
      <c r="AH39" s="183"/>
      <c r="AI39" s="183"/>
      <c r="AJ39" s="183"/>
      <c r="AK39"/>
      <c r="AL39"/>
      <c r="AM39"/>
      <c r="AN39"/>
      <c r="AO39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</row>
    <row r="40" spans="1:54" ht="10.5" customHeight="1">
      <c r="A40" s="2"/>
      <c r="B40" s="2"/>
      <c r="C40" s="2"/>
      <c r="D40" s="2"/>
      <c r="E40" s="69"/>
      <c r="F40" s="195" t="s">
        <v>62</v>
      </c>
      <c r="G40" s="195"/>
      <c r="H40" s="70"/>
      <c r="I40" s="71"/>
      <c r="J40" s="2"/>
      <c r="M40" s="2"/>
      <c r="N40" s="2"/>
      <c r="O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</row>
    <row r="41" spans="1:52" ht="12.75">
      <c r="A41" s="2"/>
      <c r="B41" s="2"/>
      <c r="C41" s="2"/>
      <c r="D41" s="2"/>
      <c r="H41" s="81"/>
      <c r="I41" s="72"/>
      <c r="J41" s="72"/>
      <c r="K41" s="72"/>
      <c r="L41" s="72"/>
      <c r="M41" s="72"/>
      <c r="N41" s="72"/>
      <c r="O41" s="72"/>
      <c r="P41" s="72"/>
      <c r="Q41" s="7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  <c r="AW41" s="2"/>
      <c r="AX41" s="2"/>
      <c r="AY41" s="2"/>
      <c r="AZ41" s="73"/>
    </row>
    <row r="42" spans="5:52" ht="13.5">
      <c r="E42" s="184" t="s">
        <v>153</v>
      </c>
      <c r="F42" s="184"/>
      <c r="G42" s="184"/>
      <c r="H42" s="83"/>
      <c r="I42" s="120"/>
      <c r="J42" s="120"/>
      <c r="K42" s="120"/>
      <c r="L42" s="120"/>
      <c r="M42" s="120"/>
      <c r="N42" s="120"/>
      <c r="O42" s="182"/>
      <c r="P42"/>
      <c r="Q42"/>
      <c r="R42" s="2"/>
      <c r="S42" s="185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K42" s="2"/>
      <c r="AL42" s="2"/>
      <c r="AM42" s="2"/>
      <c r="AN42" s="2"/>
      <c r="AO42" s="2"/>
      <c r="AP42" s="2"/>
      <c r="AQ42" s="2"/>
      <c r="AR42" s="2"/>
      <c r="AS42" s="2"/>
      <c r="AU42" s="2"/>
      <c r="AV42" s="2"/>
      <c r="AW42" s="2"/>
      <c r="AX42" s="2"/>
      <c r="AY42" s="2"/>
      <c r="AZ42" s="73"/>
    </row>
    <row r="43" spans="8:17" ht="15" customHeight="1">
      <c r="H43" s="82"/>
      <c r="I43" s="68"/>
      <c r="J43" s="68"/>
      <c r="K43" s="68" t="s">
        <v>61</v>
      </c>
      <c r="L43" s="68"/>
      <c r="M43" s="68"/>
      <c r="N43" s="68"/>
      <c r="O43" s="182"/>
      <c r="P43" s="72"/>
      <c r="Q43" s="72"/>
    </row>
    <row r="44" spans="5:17" ht="15.75" customHeight="1">
      <c r="E44" s="193"/>
      <c r="F44" s="194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</sheetData>
  <sheetProtection/>
  <mergeCells count="96">
    <mergeCell ref="F7:F12"/>
    <mergeCell ref="G7:G12"/>
    <mergeCell ref="V11:V12"/>
    <mergeCell ref="W11:W12"/>
    <mergeCell ref="A1:BA1"/>
    <mergeCell ref="M2:AM2"/>
    <mergeCell ref="E3:K3"/>
    <mergeCell ref="R3:S3"/>
    <mergeCell ref="V3:AC3"/>
    <mergeCell ref="A7:A12"/>
    <mergeCell ref="D7:D12"/>
    <mergeCell ref="E7:E12"/>
    <mergeCell ref="O11:O12"/>
    <mergeCell ref="P11:P12"/>
    <mergeCell ref="I7:I12"/>
    <mergeCell ref="J7:AO9"/>
    <mergeCell ref="AP7:AX7"/>
    <mergeCell ref="Q11:Q12"/>
    <mergeCell ref="R11:R12"/>
    <mergeCell ref="S11:S12"/>
    <mergeCell ref="T11:T12"/>
    <mergeCell ref="U11:U12"/>
    <mergeCell ref="AB11:AB12"/>
    <mergeCell ref="AC11:AC12"/>
    <mergeCell ref="AY7:BA8"/>
    <mergeCell ref="AQ8:AX8"/>
    <mergeCell ref="AR9:AX9"/>
    <mergeCell ref="J11:J12"/>
    <mergeCell ref="K11:K12"/>
    <mergeCell ref="L11:L12"/>
    <mergeCell ref="M11:M12"/>
    <mergeCell ref="N11:N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E13:E15"/>
    <mergeCell ref="F13:F15"/>
    <mergeCell ref="G13:G15"/>
    <mergeCell ref="H13:H15"/>
    <mergeCell ref="AJ11:AJ12"/>
    <mergeCell ref="AK11:AK12"/>
    <mergeCell ref="X11:X12"/>
    <mergeCell ref="Y11:Y12"/>
    <mergeCell ref="Z11:Z12"/>
    <mergeCell ref="AA11:AA12"/>
    <mergeCell ref="I13:I15"/>
    <mergeCell ref="A16:A18"/>
    <mergeCell ref="D16:D18"/>
    <mergeCell ref="E16:E18"/>
    <mergeCell ref="F16:F18"/>
    <mergeCell ref="G16:G18"/>
    <mergeCell ref="H16:H18"/>
    <mergeCell ref="I16:I18"/>
    <mergeCell ref="A13:A15"/>
    <mergeCell ref="D13:D15"/>
    <mergeCell ref="H22:H24"/>
    <mergeCell ref="I22:I24"/>
    <mergeCell ref="A19:A21"/>
    <mergeCell ref="D19:D21"/>
    <mergeCell ref="E19:E21"/>
    <mergeCell ref="F19:F21"/>
    <mergeCell ref="G19:G21"/>
    <mergeCell ref="H19:H21"/>
    <mergeCell ref="E25:E27"/>
    <mergeCell ref="F25:F27"/>
    <mergeCell ref="G25:G27"/>
    <mergeCell ref="H25:H27"/>
    <mergeCell ref="I19:I21"/>
    <mergeCell ref="A22:A24"/>
    <mergeCell ref="D22:D24"/>
    <mergeCell ref="E22:E24"/>
    <mergeCell ref="F22:F24"/>
    <mergeCell ref="G22:G24"/>
    <mergeCell ref="I25:I27"/>
    <mergeCell ref="A28:A30"/>
    <mergeCell ref="D28:D30"/>
    <mergeCell ref="E28:E30"/>
    <mergeCell ref="F28:F30"/>
    <mergeCell ref="G28:G30"/>
    <mergeCell ref="H28:H30"/>
    <mergeCell ref="I28:I30"/>
    <mergeCell ref="A25:A27"/>
    <mergeCell ref="D25:D27"/>
    <mergeCell ref="AH31:AO31"/>
    <mergeCell ref="F40:G40"/>
    <mergeCell ref="E44:F44"/>
    <mergeCell ref="E33:I33"/>
    <mergeCell ref="E34:I34"/>
    <mergeCell ref="E35:I35"/>
  </mergeCells>
  <conditionalFormatting sqref="J28:AN28 J16:N16 J25:N25 P25:AN25 J13:N13 AJ16:AM16 J22:N22 P13:AG13 P16:AG16 P22:AN22 AJ13:AM13 AJ19:AM19 J19:N19 O13:O27 P19:AG19 AH13:AI21 AN13:AN21">
    <cfRule type="cellIs" priority="1" dxfId="1" operator="equal" stopIfTrue="1">
      <formula>$BH$12</formula>
    </cfRule>
    <cfRule type="cellIs" priority="2" dxfId="24" operator="equal" stopIfTrue="1">
      <formula>$BH$13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A1">
      <selection activeCell="F16" sqref="F16:F18"/>
    </sheetView>
  </sheetViews>
  <sheetFormatPr defaultColWidth="3.16015625" defaultRowHeight="12.75"/>
  <cols>
    <col min="1" max="1" width="3.66015625" style="1" customWidth="1"/>
    <col min="2" max="2" width="0.328125" style="1" hidden="1" customWidth="1"/>
    <col min="3" max="3" width="3.16015625" style="1" hidden="1" customWidth="1"/>
    <col min="4" max="4" width="3.16015625" style="1" customWidth="1"/>
    <col min="5" max="5" width="13" style="1" customWidth="1"/>
    <col min="6" max="6" width="11.5" style="1" customWidth="1"/>
    <col min="7" max="7" width="7.16015625" style="1" customWidth="1"/>
    <col min="8" max="8" width="1.171875" style="1" customWidth="1"/>
    <col min="9" max="9" width="5.83203125" style="1" customWidth="1"/>
    <col min="10" max="40" width="2.83203125" style="1" customWidth="1"/>
    <col min="41" max="41" width="3" style="1" hidden="1" customWidth="1"/>
    <col min="42" max="42" width="3.83203125" style="1" customWidth="1"/>
    <col min="43" max="43" width="4.83203125" style="1" customWidth="1"/>
    <col min="44" max="45" width="2.83203125" style="1" customWidth="1"/>
    <col min="46" max="46" width="3.83203125" style="1" customWidth="1"/>
    <col min="47" max="49" width="2.83203125" style="1" customWidth="1"/>
    <col min="50" max="50" width="3" style="1" customWidth="1"/>
    <col min="51" max="58" width="2.83203125" style="1" customWidth="1"/>
    <col min="59" max="59" width="4.83203125" style="1" customWidth="1"/>
    <col min="60" max="16384" width="3.16015625" style="1" customWidth="1"/>
  </cols>
  <sheetData>
    <row r="1" spans="1:53" ht="23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4" ht="15.75">
      <c r="A2" s="2"/>
      <c r="B2" s="2"/>
      <c r="C2" s="2"/>
      <c r="D2" s="2"/>
      <c r="E2" s="113"/>
      <c r="F2" s="2"/>
      <c r="G2" s="2"/>
      <c r="H2" s="2"/>
      <c r="I2" s="2"/>
      <c r="J2" s="2"/>
      <c r="K2" s="2"/>
      <c r="L2" s="2"/>
      <c r="M2" s="266" t="s">
        <v>0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"/>
      <c r="B3" s="2"/>
      <c r="C3" s="2"/>
      <c r="D3" s="2"/>
      <c r="E3" s="268"/>
      <c r="F3" s="269"/>
      <c r="G3" s="269"/>
      <c r="H3" s="269"/>
      <c r="I3" s="269"/>
      <c r="J3" s="269"/>
      <c r="K3" s="269"/>
      <c r="L3" s="2"/>
      <c r="M3" s="2"/>
      <c r="N3" s="2"/>
      <c r="O3" s="2"/>
      <c r="P3" s="2"/>
      <c r="Q3" s="2"/>
      <c r="R3" s="270" t="str">
        <f>TEXT(J11,"yyyy")</f>
        <v>2007</v>
      </c>
      <c r="S3" s="271"/>
      <c r="T3" s="117" t="s">
        <v>3</v>
      </c>
      <c r="U3" s="118"/>
      <c r="V3" s="272" t="str">
        <f>TEXT(J11,"mmmm")</f>
        <v>lapkritis</v>
      </c>
      <c r="W3" s="271"/>
      <c r="X3" s="271"/>
      <c r="Y3" s="271"/>
      <c r="Z3" s="271"/>
      <c r="AA3" s="271"/>
      <c r="AB3" s="271"/>
      <c r="AC3" s="27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s="9" customFormat="1" ht="41.25" customHeight="1" hidden="1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 t="s">
        <v>2</v>
      </c>
      <c r="S5" s="6">
        <v>2000</v>
      </c>
      <c r="T5" s="7"/>
      <c r="U5" s="4" t="s">
        <v>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8"/>
      <c r="AT5" s="8"/>
      <c r="AU5" s="8"/>
      <c r="AV5" s="8"/>
      <c r="AW5" s="8"/>
      <c r="AX5" s="8"/>
      <c r="AY5" s="8"/>
      <c r="AZ5" s="8"/>
      <c r="BA5" s="8"/>
    </row>
    <row r="6" spans="1:53" ht="3.75" customHeight="1" hidden="1">
      <c r="A6" s="10"/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273" t="s">
        <v>4</v>
      </c>
      <c r="B7" s="12"/>
      <c r="C7" s="13"/>
      <c r="D7" s="276" t="s">
        <v>63</v>
      </c>
      <c r="E7" s="279" t="s">
        <v>5</v>
      </c>
      <c r="F7" s="282" t="s">
        <v>6</v>
      </c>
      <c r="G7" s="285" t="s">
        <v>7</v>
      </c>
      <c r="H7" s="179"/>
      <c r="I7" s="256" t="s">
        <v>8</v>
      </c>
      <c r="J7" s="259" t="s">
        <v>9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62" t="s">
        <v>10</v>
      </c>
      <c r="AQ7" s="263"/>
      <c r="AR7" s="263"/>
      <c r="AS7" s="263"/>
      <c r="AT7" s="263"/>
      <c r="AU7" s="263"/>
      <c r="AV7" s="263"/>
      <c r="AW7" s="263"/>
      <c r="AX7" s="264"/>
      <c r="AY7" s="241" t="s">
        <v>11</v>
      </c>
      <c r="AZ7" s="242"/>
      <c r="BA7" s="243"/>
    </row>
    <row r="8" spans="1:53" ht="9" customHeight="1">
      <c r="A8" s="274"/>
      <c r="B8" s="14"/>
      <c r="C8" s="10"/>
      <c r="D8" s="277"/>
      <c r="E8" s="280"/>
      <c r="F8" s="283"/>
      <c r="G8" s="286"/>
      <c r="H8" s="180"/>
      <c r="I8" s="25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5"/>
      <c r="AQ8" s="247" t="s">
        <v>12</v>
      </c>
      <c r="AR8" s="248"/>
      <c r="AS8" s="248"/>
      <c r="AT8" s="248"/>
      <c r="AU8" s="248"/>
      <c r="AV8" s="248"/>
      <c r="AW8" s="248"/>
      <c r="AX8" s="249"/>
      <c r="AY8" s="244"/>
      <c r="AZ8" s="245"/>
      <c r="BA8" s="246"/>
    </row>
    <row r="9" spans="1:53" ht="13.5" customHeight="1" thickBot="1">
      <c r="A9" s="274"/>
      <c r="B9" s="14"/>
      <c r="C9" s="10"/>
      <c r="D9" s="277"/>
      <c r="E9" s="280"/>
      <c r="F9" s="283"/>
      <c r="G9" s="286"/>
      <c r="H9" s="180"/>
      <c r="I9" s="25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5"/>
      <c r="AQ9" s="16"/>
      <c r="AR9" s="250" t="s">
        <v>13</v>
      </c>
      <c r="AS9" s="251"/>
      <c r="AT9" s="251"/>
      <c r="AU9" s="252"/>
      <c r="AV9" s="251"/>
      <c r="AW9" s="251"/>
      <c r="AX9" s="253"/>
      <c r="AY9" s="17"/>
      <c r="AZ9" s="18"/>
      <c r="BA9" s="19"/>
    </row>
    <row r="10" spans="1:53" ht="15" customHeight="1" hidden="1">
      <c r="A10" s="274"/>
      <c r="B10" s="14"/>
      <c r="C10" s="10"/>
      <c r="D10" s="277"/>
      <c r="E10" s="280"/>
      <c r="F10" s="283"/>
      <c r="G10" s="286"/>
      <c r="H10" s="180"/>
      <c r="I10" s="25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15"/>
      <c r="AQ10" s="10"/>
      <c r="AR10" s="20"/>
      <c r="AS10" s="18"/>
      <c r="AT10" s="18"/>
      <c r="AU10" s="18"/>
      <c r="AV10" s="21"/>
      <c r="AW10" s="21"/>
      <c r="AX10" s="22"/>
      <c r="AY10" s="23"/>
      <c r="AZ10" s="23"/>
      <c r="BA10" s="24"/>
    </row>
    <row r="11" spans="1:59" ht="82.5" customHeight="1" thickBot="1">
      <c r="A11" s="274"/>
      <c r="B11" s="25" t="s">
        <v>14</v>
      </c>
      <c r="C11" s="10"/>
      <c r="D11" s="277"/>
      <c r="E11" s="280"/>
      <c r="F11" s="283"/>
      <c r="G11" s="286"/>
      <c r="H11" s="180"/>
      <c r="I11" s="257"/>
      <c r="J11" s="254">
        <v>39387</v>
      </c>
      <c r="K11" s="235">
        <f>+J11+1</f>
        <v>39388</v>
      </c>
      <c r="L11" s="235">
        <f>+K11+1</f>
        <v>39389</v>
      </c>
      <c r="M11" s="235">
        <f aca="true" t="shared" si="0" ref="M11:AM11">+L11+1</f>
        <v>39390</v>
      </c>
      <c r="N11" s="235">
        <f t="shared" si="0"/>
        <v>39391</v>
      </c>
      <c r="O11" s="235">
        <f t="shared" si="0"/>
        <v>39392</v>
      </c>
      <c r="P11" s="235">
        <f t="shared" si="0"/>
        <v>39393</v>
      </c>
      <c r="Q11" s="235">
        <f t="shared" si="0"/>
        <v>39394</v>
      </c>
      <c r="R11" s="235">
        <f t="shared" si="0"/>
        <v>39395</v>
      </c>
      <c r="S11" s="235">
        <f t="shared" si="0"/>
        <v>39396</v>
      </c>
      <c r="T11" s="235">
        <f t="shared" si="0"/>
        <v>39397</v>
      </c>
      <c r="U11" s="235">
        <f t="shared" si="0"/>
        <v>39398</v>
      </c>
      <c r="V11" s="235">
        <f t="shared" si="0"/>
        <v>39399</v>
      </c>
      <c r="W11" s="235">
        <f t="shared" si="0"/>
        <v>39400</v>
      </c>
      <c r="X11" s="235">
        <f t="shared" si="0"/>
        <v>39401</v>
      </c>
      <c r="Y11" s="235">
        <f t="shared" si="0"/>
        <v>39402</v>
      </c>
      <c r="Z11" s="235">
        <f t="shared" si="0"/>
        <v>39403</v>
      </c>
      <c r="AA11" s="235">
        <f t="shared" si="0"/>
        <v>39404</v>
      </c>
      <c r="AB11" s="235">
        <f t="shared" si="0"/>
        <v>39405</v>
      </c>
      <c r="AC11" s="235">
        <f t="shared" si="0"/>
        <v>39406</v>
      </c>
      <c r="AD11" s="235">
        <f t="shared" si="0"/>
        <v>39407</v>
      </c>
      <c r="AE11" s="235">
        <f t="shared" si="0"/>
        <v>39408</v>
      </c>
      <c r="AF11" s="235">
        <f t="shared" si="0"/>
        <v>39409</v>
      </c>
      <c r="AG11" s="235">
        <f t="shared" si="0"/>
        <v>39410</v>
      </c>
      <c r="AH11" s="235">
        <f t="shared" si="0"/>
        <v>39411</v>
      </c>
      <c r="AI11" s="235">
        <f t="shared" si="0"/>
        <v>39412</v>
      </c>
      <c r="AJ11" s="235">
        <f t="shared" si="0"/>
        <v>39413</v>
      </c>
      <c r="AK11" s="235">
        <f t="shared" si="0"/>
        <v>39414</v>
      </c>
      <c r="AL11" s="235">
        <f t="shared" si="0"/>
        <v>39415</v>
      </c>
      <c r="AM11" s="235">
        <f t="shared" si="0"/>
        <v>39416</v>
      </c>
      <c r="AN11" s="237">
        <f>+AM11+1</f>
        <v>39417</v>
      </c>
      <c r="AO11" s="239">
        <f>+AN11+1</f>
        <v>39418</v>
      </c>
      <c r="AP11" s="25" t="s">
        <v>15</v>
      </c>
      <c r="AQ11" s="74" t="s">
        <v>16</v>
      </c>
      <c r="AR11" s="75" t="s">
        <v>17</v>
      </c>
      <c r="AS11" s="75" t="s">
        <v>18</v>
      </c>
      <c r="AT11" s="178" t="s">
        <v>19</v>
      </c>
      <c r="AU11" s="76" t="s">
        <v>20</v>
      </c>
      <c r="AV11" s="76" t="s">
        <v>21</v>
      </c>
      <c r="AW11" s="75" t="s">
        <v>22</v>
      </c>
      <c r="AX11" s="75" t="s">
        <v>23</v>
      </c>
      <c r="AY11" s="74" t="s">
        <v>24</v>
      </c>
      <c r="AZ11" s="74" t="s">
        <v>25</v>
      </c>
      <c r="BA11" s="77" t="s">
        <v>26</v>
      </c>
      <c r="BG11" s="98" t="s">
        <v>149</v>
      </c>
    </row>
    <row r="12" spans="1:60" ht="13.5" customHeight="1" thickBot="1">
      <c r="A12" s="275"/>
      <c r="B12" s="26"/>
      <c r="C12" s="78"/>
      <c r="D12" s="278"/>
      <c r="E12" s="281"/>
      <c r="F12" s="284"/>
      <c r="G12" s="287"/>
      <c r="H12" s="181"/>
      <c r="I12" s="258"/>
      <c r="J12" s="255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8"/>
      <c r="AO12" s="240"/>
      <c r="AP12" s="27">
        <v>1</v>
      </c>
      <c r="AQ12" s="28">
        <v>2</v>
      </c>
      <c r="AR12" s="28">
        <v>3</v>
      </c>
      <c r="AS12" s="28">
        <v>4</v>
      </c>
      <c r="AT12" s="28">
        <v>5</v>
      </c>
      <c r="AU12" s="28">
        <v>6</v>
      </c>
      <c r="AV12" s="29">
        <v>7</v>
      </c>
      <c r="AW12" s="29">
        <v>8</v>
      </c>
      <c r="AX12" s="29">
        <v>9</v>
      </c>
      <c r="AY12" s="29">
        <v>10</v>
      </c>
      <c r="AZ12" s="29">
        <v>11</v>
      </c>
      <c r="BA12" s="30">
        <v>12</v>
      </c>
      <c r="BG12" s="97">
        <v>39083</v>
      </c>
      <c r="BH12" s="98" t="s">
        <v>144</v>
      </c>
    </row>
    <row r="13" spans="1:60" ht="12">
      <c r="A13" s="232">
        <v>1</v>
      </c>
      <c r="B13" s="11"/>
      <c r="C13" s="11"/>
      <c r="D13" s="234"/>
      <c r="E13" s="218"/>
      <c r="F13" s="221" t="s">
        <v>150</v>
      </c>
      <c r="G13" s="223"/>
      <c r="H13" s="226">
        <v>8</v>
      </c>
      <c r="I13" s="208">
        <f>H13*IF(AND(TEXT($AK$11,"dd")="28",TEXT($AL$11,"dd")="01"),COUNTA(J13:AK13)-(COUNTIF(J13:AK13,"S")+COUNTIF(J13:AK13,"P")),IF(AND(TEXT($AL$11,"dd")="29",TEXT($AM$11,"dd")="01"),COUNTA(J13:AL13)-(COUNTIF(J13:AL13,"S")+COUNTIF(J13:AL13,"P")),IF(AND(TEXT($AM$11,"dd")="30",TEXT($AN$11,"dd")="01"),COUNTA(J13:AM13)-(COUNTIF(J13:AM13,"S")+COUNTIF(J13:AM13,"P")),COUNTA(J13:AN13)-(COUNTIF(J13:AN13,"S")+COUNTIF(J13:AN13,"P")))))</f>
        <v>160</v>
      </c>
      <c r="J13" s="84" t="str">
        <f aca="true" t="shared" si="1" ref="J13:AN13">IF(COUNTIF($BG$12:$BG$24,J$11),"S",IF(OR(WEEKDAY(J$11,2)=6,WEEKDAY(J$11,2)=7),"P",IF(K13="S",($H13-1),$H13)))</f>
        <v>S</v>
      </c>
      <c r="K13" s="84" t="str">
        <f t="shared" si="1"/>
        <v>S</v>
      </c>
      <c r="L13" s="84" t="str">
        <f t="shared" si="1"/>
        <v>P</v>
      </c>
      <c r="M13" s="84" t="str">
        <f t="shared" si="1"/>
        <v>P</v>
      </c>
      <c r="N13" s="84">
        <f t="shared" si="1"/>
        <v>8</v>
      </c>
      <c r="O13" s="122">
        <f t="shared" si="1"/>
        <v>8</v>
      </c>
      <c r="P13" s="84">
        <f t="shared" si="1"/>
        <v>8</v>
      </c>
      <c r="Q13" s="84">
        <f t="shared" si="1"/>
        <v>8</v>
      </c>
      <c r="R13" s="84">
        <f t="shared" si="1"/>
        <v>8</v>
      </c>
      <c r="S13" s="84" t="str">
        <f t="shared" si="1"/>
        <v>P</v>
      </c>
      <c r="T13" s="84" t="str">
        <f t="shared" si="1"/>
        <v>P</v>
      </c>
      <c r="U13" s="84">
        <f t="shared" si="1"/>
        <v>8</v>
      </c>
      <c r="V13" s="84">
        <f t="shared" si="1"/>
        <v>8</v>
      </c>
      <c r="W13" s="84">
        <f t="shared" si="1"/>
        <v>8</v>
      </c>
      <c r="X13" s="84">
        <f t="shared" si="1"/>
        <v>8</v>
      </c>
      <c r="Y13" s="84">
        <f t="shared" si="1"/>
        <v>8</v>
      </c>
      <c r="Z13" s="84" t="str">
        <f t="shared" si="1"/>
        <v>P</v>
      </c>
      <c r="AA13" s="84" t="str">
        <f t="shared" si="1"/>
        <v>P</v>
      </c>
      <c r="AB13" s="84">
        <f t="shared" si="1"/>
        <v>8</v>
      </c>
      <c r="AC13" s="84">
        <f t="shared" si="1"/>
        <v>8</v>
      </c>
      <c r="AD13" s="84">
        <f t="shared" si="1"/>
        <v>8</v>
      </c>
      <c r="AE13" s="84">
        <f t="shared" si="1"/>
        <v>8</v>
      </c>
      <c r="AF13" s="84">
        <f t="shared" si="1"/>
        <v>8</v>
      </c>
      <c r="AG13" s="84" t="str">
        <f t="shared" si="1"/>
        <v>P</v>
      </c>
      <c r="AH13" s="122" t="str">
        <f t="shared" si="1"/>
        <v>P</v>
      </c>
      <c r="AI13" s="122">
        <f t="shared" si="1"/>
        <v>8</v>
      </c>
      <c r="AJ13" s="122">
        <f t="shared" si="1"/>
        <v>8</v>
      </c>
      <c r="AK13" s="84">
        <f t="shared" si="1"/>
        <v>8</v>
      </c>
      <c r="AL13" s="84">
        <f t="shared" si="1"/>
        <v>8</v>
      </c>
      <c r="AM13" s="84">
        <f t="shared" si="1"/>
        <v>8</v>
      </c>
      <c r="AN13" s="124" t="str">
        <f t="shared" si="1"/>
        <v>P</v>
      </c>
      <c r="AO13" s="102" t="str">
        <f>IF(COUNTIF($BG$12:$BG$24,AO$11),"S",IF(OR(WEEKDAY(AO$11,2)=6,WEEKDAY(AO$11,2)=7),"P",$H13))</f>
        <v>P</v>
      </c>
      <c r="AP13" s="96">
        <f>IF(AND(TEXT($AK$11,"dd")="28",TEXT($AL$11,"dd")="01"),COUNT(J13:AK13),IF(AND(TEXT($AL$11,"dd")="29",TEXT($AM$11,"dd")="01"),COUNT(J13:AL13),IF(AND(TEXT($AM$11,"dd")="30",TEXT($AN$11,"dd")="01"),COUNT(J13:AM13),COUNT(J13:AN13))))</f>
        <v>20</v>
      </c>
      <c r="AQ13" s="85">
        <f>IF(AND(TEXT($AK$11,"dd")="28",TEXT($AL$11,"dd")="01"),SUM(J13:AK13),IF(AND(TEXT($AL$11,"dd")="29",TEXT($AM$11,"dd")="01"),SUM(J13:AL13),IF(AND(TEXT($AM$11,"dd")="30",TEXT($AN$11,"dd")="01"),SUM(J13:AM13),SUM(J13:AN13))))</f>
        <v>160</v>
      </c>
      <c r="AR13" s="32"/>
      <c r="AS13" s="33"/>
      <c r="AT13" s="33"/>
      <c r="AU13" s="33"/>
      <c r="AV13" s="33"/>
      <c r="AW13" s="33"/>
      <c r="AX13" s="33"/>
      <c r="AY13" s="34"/>
      <c r="AZ13" s="35"/>
      <c r="BA13" s="36"/>
      <c r="BG13" s="97">
        <v>39129</v>
      </c>
      <c r="BH13" s="98" t="s">
        <v>146</v>
      </c>
    </row>
    <row r="14" spans="1:59" ht="12" customHeight="1">
      <c r="A14" s="212"/>
      <c r="B14" s="11"/>
      <c r="C14" s="11"/>
      <c r="D14" s="215"/>
      <c r="E14" s="218"/>
      <c r="F14" s="221"/>
      <c r="G14" s="224"/>
      <c r="H14" s="227"/>
      <c r="I14" s="209"/>
      <c r="J14" s="79"/>
      <c r="K14" s="37"/>
      <c r="L14" s="37"/>
      <c r="M14" s="37"/>
      <c r="N14" s="37"/>
      <c r="O14" s="1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24"/>
      <c r="AI14" s="124"/>
      <c r="AJ14" s="37"/>
      <c r="AK14" s="37"/>
      <c r="AL14" s="37"/>
      <c r="AM14" s="37"/>
      <c r="AN14" s="124"/>
      <c r="AO14" s="103"/>
      <c r="AP14" s="99"/>
      <c r="AQ14" s="39"/>
      <c r="AR14" s="40"/>
      <c r="AS14" s="41"/>
      <c r="AT14" s="41"/>
      <c r="AU14" s="41"/>
      <c r="AV14" s="41"/>
      <c r="AW14" s="41"/>
      <c r="AX14" s="41"/>
      <c r="AY14" s="42"/>
      <c r="AZ14" s="43"/>
      <c r="BA14" s="44"/>
      <c r="BG14" s="97">
        <v>39152</v>
      </c>
    </row>
    <row r="15" spans="1:59" ht="12.75" customHeight="1" thickBot="1">
      <c r="A15" s="213"/>
      <c r="B15" s="45"/>
      <c r="C15" s="45"/>
      <c r="D15" s="216"/>
      <c r="E15" s="219"/>
      <c r="F15" s="222"/>
      <c r="G15" s="224"/>
      <c r="H15" s="228"/>
      <c r="I15" s="210"/>
      <c r="J15" s="160"/>
      <c r="K15" s="161"/>
      <c r="L15" s="161"/>
      <c r="M15" s="161"/>
      <c r="N15" s="161"/>
      <c r="O15" s="16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2"/>
      <c r="AJ15" s="163"/>
      <c r="AK15" s="161"/>
      <c r="AL15" s="161"/>
      <c r="AM15" s="161"/>
      <c r="AN15" s="164"/>
      <c r="AO15" s="165"/>
      <c r="AP15" s="166"/>
      <c r="AQ15" s="167"/>
      <c r="AR15" s="168"/>
      <c r="AS15" s="16"/>
      <c r="AT15" s="16"/>
      <c r="AU15" s="16"/>
      <c r="AV15" s="16"/>
      <c r="AW15" s="16"/>
      <c r="AX15" s="16"/>
      <c r="AY15" s="169"/>
      <c r="AZ15" s="170"/>
      <c r="BA15" s="171"/>
      <c r="BG15" s="97">
        <v>39153</v>
      </c>
    </row>
    <row r="16" spans="1:59" ht="12" customHeight="1">
      <c r="A16" s="211">
        <v>2</v>
      </c>
      <c r="B16" s="31"/>
      <c r="C16" s="31"/>
      <c r="D16" s="214"/>
      <c r="E16" s="217"/>
      <c r="F16" s="217" t="s">
        <v>177</v>
      </c>
      <c r="G16" s="223"/>
      <c r="H16" s="226">
        <v>8</v>
      </c>
      <c r="I16" s="208">
        <f>H16*IF(AND(TEXT($AK$11,"dd")="28",TEXT($AL$11,"dd")="01"),COUNTA(J16:AK16)-(COUNTIF(J16:AK16,"S")+COUNTIF(J16:AK16,"P")),IF(AND(TEXT($AL$11,"dd")="29",TEXT($AM$11,"dd")="01"),COUNTA(J16:AL16)-(COUNTIF(J16:AL16,"S")+COUNTIF(J16:AL16,"P")),IF(AND(TEXT($AM$11,"dd")="30",TEXT($AN$11,"dd")="01"),COUNTA(J16:AM16)-(COUNTIF(J16:AM16,"S")+COUNTIF(J16:AM16,"P")),COUNTA(J16:AN16)-(COUNTIF(J16:AN16,"S")+COUNTIF(J16:AN16,"P")))))</f>
        <v>160</v>
      </c>
      <c r="J16" s="175" t="str">
        <f aca="true" t="shared" si="2" ref="J16:AM16">IF(COUNTIF($BG$12:$BG$24,J$11),"S",IF(OR(WEEKDAY(J$11,2)=6,WEEKDAY(J$11,2)=7),"P",IF(K16="S",($H16-1),$H16)))</f>
        <v>S</v>
      </c>
      <c r="K16" s="84" t="str">
        <f t="shared" si="2"/>
        <v>S</v>
      </c>
      <c r="L16" s="84" t="str">
        <f t="shared" si="2"/>
        <v>P</v>
      </c>
      <c r="M16" s="84" t="str">
        <f t="shared" si="2"/>
        <v>P</v>
      </c>
      <c r="N16" s="84">
        <f t="shared" si="2"/>
        <v>8</v>
      </c>
      <c r="O16" s="122">
        <f t="shared" si="2"/>
        <v>8</v>
      </c>
      <c r="P16" s="84">
        <f t="shared" si="2"/>
        <v>8</v>
      </c>
      <c r="Q16" s="84">
        <f t="shared" si="2"/>
        <v>8</v>
      </c>
      <c r="R16" s="84">
        <f t="shared" si="2"/>
        <v>8</v>
      </c>
      <c r="S16" s="84" t="str">
        <f t="shared" si="2"/>
        <v>P</v>
      </c>
      <c r="T16" s="84" t="str">
        <f t="shared" si="2"/>
        <v>P</v>
      </c>
      <c r="U16" s="84">
        <f t="shared" si="2"/>
        <v>8</v>
      </c>
      <c r="V16" s="84">
        <f t="shared" si="2"/>
        <v>8</v>
      </c>
      <c r="W16" s="84">
        <f t="shared" si="2"/>
        <v>8</v>
      </c>
      <c r="X16" s="84">
        <f t="shared" si="2"/>
        <v>8</v>
      </c>
      <c r="Y16" s="84">
        <f t="shared" si="2"/>
        <v>8</v>
      </c>
      <c r="Z16" s="84" t="str">
        <f t="shared" si="2"/>
        <v>P</v>
      </c>
      <c r="AA16" s="84" t="str">
        <f t="shared" si="2"/>
        <v>P</v>
      </c>
      <c r="AB16" s="84">
        <f t="shared" si="2"/>
        <v>8</v>
      </c>
      <c r="AC16" s="84">
        <f t="shared" si="2"/>
        <v>8</v>
      </c>
      <c r="AD16" s="84">
        <f t="shared" si="2"/>
        <v>8</v>
      </c>
      <c r="AE16" s="84">
        <f t="shared" si="2"/>
        <v>8</v>
      </c>
      <c r="AF16" s="84">
        <f t="shared" si="2"/>
        <v>8</v>
      </c>
      <c r="AG16" s="122" t="str">
        <f t="shared" si="2"/>
        <v>P</v>
      </c>
      <c r="AH16" s="122" t="str">
        <f>IF(COUNTIF($BG$12:$BG$24,AH$11),"S",IF(OR(WEEKDAY(AH$11,2)=6,WEEKDAY(AH$11,2)=7),"P",IF(AI16="S",($H16-1),$H16)))</f>
        <v>P</v>
      </c>
      <c r="AI16" s="122">
        <f>IF(COUNTIF($BG$12:$BG$24,AI$11),"S",IF(OR(WEEKDAY(AI$11,2)=6,WEEKDAY(AI$11,2)=7),"P",IF(AJ16="S",($H16-1),$H16)))</f>
        <v>8</v>
      </c>
      <c r="AJ16" s="122">
        <f t="shared" si="2"/>
        <v>8</v>
      </c>
      <c r="AK16" s="84">
        <f t="shared" si="2"/>
        <v>8</v>
      </c>
      <c r="AL16" s="84">
        <f t="shared" si="2"/>
        <v>8</v>
      </c>
      <c r="AM16" s="84">
        <f t="shared" si="2"/>
        <v>8</v>
      </c>
      <c r="AN16" s="84" t="str">
        <f>IF(COUNTIF($BG$12:$BG$24,AN$11),"S",IF(OR(WEEKDAY(AN$11,2)=6,WEEKDAY(AN$11,2)=7),"P",IF(AO16="S",($H16-1),$H16)))</f>
        <v>P</v>
      </c>
      <c r="AO16" s="102" t="str">
        <f>IF(COUNTIF($BG$12:$BG$24,AO$11),"S",IF(OR(WEEKDAY(AO$11,2)=6,WEEKDAY(AO$11,2)=7),"P",$H16))</f>
        <v>P</v>
      </c>
      <c r="AP16" s="96">
        <f>IF(AND(TEXT($AK$11,"dd")="28",TEXT($AL$11,"dd")="01"),COUNT(J16:AK16),IF(AND(TEXT($AL$11,"dd")="29",TEXT($AM$11,"dd")="01"),COUNT(J16:AL16),IF(AND(TEXT($AM$11,"dd")="30",TEXT($AN$11,"dd")="01"),COUNT(J16:AM16),COUNT(J16:AN16))))</f>
        <v>20</v>
      </c>
      <c r="AQ16" s="85">
        <f>IF(AND(TEXT($AK$11,"dd")="28",TEXT($AL$11,"dd")="01"),SUM(J16:AK16),IF(AND(TEXT($AL$11,"dd")="29",TEXT($AM$11,"dd")="01"),SUM(J16:AL16),IF(AND(TEXT($AM$11,"dd")="30",TEXT($AN$11,"dd")="01"),SUM(J16:AM16),SUM(J16:AN16))))</f>
        <v>160</v>
      </c>
      <c r="AR16" s="32"/>
      <c r="AS16" s="33"/>
      <c r="AT16" s="33"/>
      <c r="AU16" s="33"/>
      <c r="AV16" s="33"/>
      <c r="AW16" s="33"/>
      <c r="AX16" s="33"/>
      <c r="AY16" s="34"/>
      <c r="AZ16" s="35"/>
      <c r="BA16" s="36"/>
      <c r="BG16" s="97">
        <v>39181</v>
      </c>
    </row>
    <row r="17" spans="1:59" ht="12" customHeight="1">
      <c r="A17" s="232"/>
      <c r="B17" s="11"/>
      <c r="C17" s="11"/>
      <c r="D17" s="215"/>
      <c r="E17" s="218"/>
      <c r="F17" s="218"/>
      <c r="G17" s="224"/>
      <c r="H17" s="227"/>
      <c r="I17" s="209"/>
      <c r="J17" s="79"/>
      <c r="K17" s="37"/>
      <c r="L17" s="37"/>
      <c r="M17" s="37"/>
      <c r="N17" s="37"/>
      <c r="O17" s="1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4"/>
      <c r="AI17" s="124"/>
      <c r="AJ17" s="37"/>
      <c r="AK17" s="37"/>
      <c r="AL17" s="37"/>
      <c r="AM17" s="37"/>
      <c r="AN17" s="124"/>
      <c r="AO17" s="103"/>
      <c r="AP17" s="100"/>
      <c r="AQ17" s="39"/>
      <c r="AR17" s="51"/>
      <c r="AS17" s="41"/>
      <c r="AT17" s="41"/>
      <c r="AU17" s="41"/>
      <c r="AV17" s="41"/>
      <c r="AW17" s="41"/>
      <c r="AX17" s="41"/>
      <c r="AY17" s="52"/>
      <c r="AZ17" s="53"/>
      <c r="BA17" s="44"/>
      <c r="BG17" s="97">
        <v>39203</v>
      </c>
    </row>
    <row r="18" spans="1:59" ht="12.75" customHeight="1" thickBot="1">
      <c r="A18" s="233"/>
      <c r="B18" s="11"/>
      <c r="C18" s="11"/>
      <c r="D18" s="216"/>
      <c r="E18" s="219"/>
      <c r="F18" s="219"/>
      <c r="G18" s="224"/>
      <c r="H18" s="228"/>
      <c r="I18" s="210"/>
      <c r="J18" s="80"/>
      <c r="K18" s="46"/>
      <c r="L18" s="46"/>
      <c r="M18" s="46"/>
      <c r="N18" s="46"/>
      <c r="O18" s="17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59"/>
      <c r="AH18" s="176"/>
      <c r="AI18" s="176"/>
      <c r="AJ18" s="159"/>
      <c r="AK18" s="46"/>
      <c r="AL18" s="46"/>
      <c r="AM18" s="46"/>
      <c r="AN18" s="177"/>
      <c r="AO18" s="104"/>
      <c r="AP18" s="101"/>
      <c r="AQ18" s="48"/>
      <c r="AR18" s="54"/>
      <c r="AS18" s="49"/>
      <c r="AT18" s="49"/>
      <c r="AU18" s="49"/>
      <c r="AV18" s="49"/>
      <c r="AW18" s="49"/>
      <c r="AX18" s="49"/>
      <c r="AY18" s="55"/>
      <c r="AZ18" s="56"/>
      <c r="BA18" s="50"/>
      <c r="BG18" s="97">
        <v>39258</v>
      </c>
    </row>
    <row r="19" spans="1:59" ht="15" customHeight="1">
      <c r="A19" s="211">
        <v>3</v>
      </c>
      <c r="B19" s="31"/>
      <c r="C19" s="31"/>
      <c r="D19" s="214"/>
      <c r="E19" s="217"/>
      <c r="F19" s="220" t="s">
        <v>27</v>
      </c>
      <c r="G19" s="223"/>
      <c r="H19" s="226">
        <v>8</v>
      </c>
      <c r="I19" s="208">
        <f>H19*IF(AND(TEXT($AK$11,"dd")="28",TEXT($AL$11,"dd")="01"),COUNTA(J19:AK19)-(COUNTIF(J19:AK19,"S")+COUNTIF(J19:AK19,"P")),IF(AND(TEXT($AL$11,"dd")="29",TEXT($AM$11,"dd")="01"),COUNTA(J19:AL19)-(COUNTIF(J19:AL19,"S")+COUNTIF(J19:AL19,"P")),IF(AND(TEXT($AM$11,"dd")="30",TEXT($AN$11,"dd")="01"),COUNTA(J19:AM19)-(COUNTIF(J19:AM19,"S")+COUNTIF(J19:AM19,"P")),COUNTA(J19:AN19)-(COUNTIF(J19:AN19,"S")+COUNTIF(J19:AN19,"P")))))</f>
        <v>160</v>
      </c>
      <c r="J19" s="175" t="str">
        <f aca="true" t="shared" si="3" ref="J19:AN19">IF(COUNTIF($BG$12:$BG$24,J$11),"S",IF(OR(WEEKDAY(J$11,2)=6,WEEKDAY(J$11,2)=7),"P",IF(K19="S",($H19-1),$H19)))</f>
        <v>S</v>
      </c>
      <c r="K19" s="84" t="str">
        <f t="shared" si="3"/>
        <v>S</v>
      </c>
      <c r="L19" s="84" t="str">
        <f t="shared" si="3"/>
        <v>P</v>
      </c>
      <c r="M19" s="84" t="str">
        <f t="shared" si="3"/>
        <v>P</v>
      </c>
      <c r="N19" s="84">
        <f t="shared" si="3"/>
        <v>8</v>
      </c>
      <c r="O19" s="122">
        <f t="shared" si="3"/>
        <v>8</v>
      </c>
      <c r="P19" s="84">
        <f t="shared" si="3"/>
        <v>8</v>
      </c>
      <c r="Q19" s="84">
        <f t="shared" si="3"/>
        <v>8</v>
      </c>
      <c r="R19" s="84">
        <f t="shared" si="3"/>
        <v>8</v>
      </c>
      <c r="S19" s="84" t="str">
        <f t="shared" si="3"/>
        <v>P</v>
      </c>
      <c r="T19" s="84" t="str">
        <f t="shared" si="3"/>
        <v>P</v>
      </c>
      <c r="U19" s="84">
        <f t="shared" si="3"/>
        <v>8</v>
      </c>
      <c r="V19" s="84">
        <f t="shared" si="3"/>
        <v>8</v>
      </c>
      <c r="W19" s="84">
        <f t="shared" si="3"/>
        <v>8</v>
      </c>
      <c r="X19" s="84">
        <f t="shared" si="3"/>
        <v>8</v>
      </c>
      <c r="Y19" s="84">
        <f t="shared" si="3"/>
        <v>8</v>
      </c>
      <c r="Z19" s="84" t="str">
        <f t="shared" si="3"/>
        <v>P</v>
      </c>
      <c r="AA19" s="84" t="str">
        <f t="shared" si="3"/>
        <v>P</v>
      </c>
      <c r="AB19" s="84">
        <f t="shared" si="3"/>
        <v>8</v>
      </c>
      <c r="AC19" s="84">
        <f t="shared" si="3"/>
        <v>8</v>
      </c>
      <c r="AD19" s="84">
        <f t="shared" si="3"/>
        <v>8</v>
      </c>
      <c r="AE19" s="84">
        <f t="shared" si="3"/>
        <v>8</v>
      </c>
      <c r="AF19" s="84">
        <f t="shared" si="3"/>
        <v>8</v>
      </c>
      <c r="AG19" s="122" t="str">
        <f t="shared" si="3"/>
        <v>P</v>
      </c>
      <c r="AH19" s="122" t="str">
        <f t="shared" si="3"/>
        <v>P</v>
      </c>
      <c r="AI19" s="122">
        <f t="shared" si="3"/>
        <v>8</v>
      </c>
      <c r="AJ19" s="122">
        <f t="shared" si="3"/>
        <v>8</v>
      </c>
      <c r="AK19" s="84">
        <f t="shared" si="3"/>
        <v>8</v>
      </c>
      <c r="AL19" s="84">
        <f t="shared" si="3"/>
        <v>8</v>
      </c>
      <c r="AM19" s="84">
        <f t="shared" si="3"/>
        <v>8</v>
      </c>
      <c r="AN19" s="84" t="str">
        <f t="shared" si="3"/>
        <v>P</v>
      </c>
      <c r="AO19" s="102" t="str">
        <f>IF(COUNTIF($BG$12:$BG$24,AO$11),"S",IF(OR(WEEKDAY(AO$11,2)=6,WEEKDAY(AO$11,2)=7),"P",$H19))</f>
        <v>P</v>
      </c>
      <c r="AP19" s="96">
        <f>IF(AND(TEXT($AK$11,"dd")="28",TEXT($AL$11,"dd")="01"),COUNT(J19:AK19),IF(AND(TEXT($AL$11,"dd")="29",TEXT($AM$11,"dd")="01"),COUNT(J19:AL19),IF(AND(TEXT($AM$11,"dd")="30",TEXT($AN$11,"dd")="01"),COUNT(J19:AM19),COUNT(J19:AN19))))</f>
        <v>20</v>
      </c>
      <c r="AQ19" s="85">
        <f>IF(AND(TEXT($AK$11,"dd")="28",TEXT($AL$11,"dd")="01"),SUM(J19:AK19),IF(AND(TEXT($AL$11,"dd")="29",TEXT($AM$11,"dd")="01"),SUM(J19:AL19),IF(AND(TEXT($AM$11,"dd")="30",TEXT($AN$11,"dd")="01"),SUM(J19:AM19),SUM(J19:AN19))))</f>
        <v>160</v>
      </c>
      <c r="AR19" s="32"/>
      <c r="AS19" s="33"/>
      <c r="AT19" s="33"/>
      <c r="AU19" s="33"/>
      <c r="AV19" s="33"/>
      <c r="AW19" s="33"/>
      <c r="AX19" s="33"/>
      <c r="AY19" s="57"/>
      <c r="AZ19" s="35"/>
      <c r="BA19" s="36"/>
      <c r="BG19" s="97">
        <v>39269</v>
      </c>
    </row>
    <row r="20" spans="1:59" ht="12" customHeight="1">
      <c r="A20" s="212"/>
      <c r="B20" s="11"/>
      <c r="C20" s="11"/>
      <c r="D20" s="215"/>
      <c r="E20" s="218"/>
      <c r="F20" s="221"/>
      <c r="G20" s="224"/>
      <c r="H20" s="227"/>
      <c r="I20" s="209"/>
      <c r="J20" s="79"/>
      <c r="K20" s="37"/>
      <c r="L20" s="37"/>
      <c r="M20" s="37"/>
      <c r="N20" s="37"/>
      <c r="O20" s="1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24"/>
      <c r="AI20" s="124"/>
      <c r="AJ20" s="37"/>
      <c r="AK20" s="37"/>
      <c r="AL20" s="37"/>
      <c r="AM20" s="37"/>
      <c r="AN20" s="124"/>
      <c r="AO20" s="103"/>
      <c r="AP20" s="100"/>
      <c r="AQ20" s="39"/>
      <c r="AR20" s="51"/>
      <c r="AS20" s="41"/>
      <c r="AT20" s="41"/>
      <c r="AU20" s="41"/>
      <c r="AV20" s="41"/>
      <c r="AW20" s="41"/>
      <c r="AX20" s="41"/>
      <c r="AY20" s="58"/>
      <c r="AZ20" s="53"/>
      <c r="BA20" s="44"/>
      <c r="BG20" s="97">
        <v>39309</v>
      </c>
    </row>
    <row r="21" spans="1:59" ht="12.75" customHeight="1" thickBot="1">
      <c r="A21" s="213"/>
      <c r="B21" s="45"/>
      <c r="C21" s="45"/>
      <c r="D21" s="216"/>
      <c r="E21" s="219"/>
      <c r="F21" s="222"/>
      <c r="G21" s="224"/>
      <c r="H21" s="228"/>
      <c r="I21" s="210"/>
      <c r="J21" s="80"/>
      <c r="K21" s="46"/>
      <c r="L21" s="46"/>
      <c r="M21" s="46"/>
      <c r="N21" s="46"/>
      <c r="O21" s="17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59"/>
      <c r="AH21" s="176"/>
      <c r="AI21" s="176"/>
      <c r="AJ21" s="159"/>
      <c r="AK21" s="46"/>
      <c r="AL21" s="46"/>
      <c r="AM21" s="46"/>
      <c r="AN21" s="177"/>
      <c r="AO21" s="104"/>
      <c r="AP21" s="101"/>
      <c r="AQ21" s="48"/>
      <c r="AR21" s="54"/>
      <c r="AS21" s="49"/>
      <c r="AT21" s="49"/>
      <c r="AU21" s="49"/>
      <c r="AV21" s="49"/>
      <c r="AW21" s="49"/>
      <c r="AX21" s="49"/>
      <c r="AY21" s="59"/>
      <c r="AZ21" s="56"/>
      <c r="BA21" s="50"/>
      <c r="BG21" s="97">
        <v>39387</v>
      </c>
    </row>
    <row r="22" spans="1:59" ht="12" customHeight="1">
      <c r="A22" s="211">
        <v>4</v>
      </c>
      <c r="B22" s="60"/>
      <c r="C22" s="60"/>
      <c r="D22" s="214"/>
      <c r="E22" s="217"/>
      <c r="F22" s="220" t="s">
        <v>27</v>
      </c>
      <c r="G22" s="223"/>
      <c r="H22" s="226">
        <v>8</v>
      </c>
      <c r="I22" s="208">
        <f>H22*IF(AND(TEXT($AK$11,"dd")="28",TEXT($AL$11,"dd")="01"),COUNTA(J22:AK22)-(COUNTIF(J22:AK22,"S")+COUNTIF(J22:AK22,"P")),IF(AND(TEXT($AL$11,"dd")="29",TEXT($AM$11,"dd")="01"),COUNTA(J22:AL22)-(COUNTIF(J22:AL22,"S")+COUNTIF(J22:AL22,"P")),IF(AND(TEXT($AM$11,"dd")="30",TEXT($AN$11,"dd")="01"),COUNTA(J22:AM22)-(COUNTIF(J22:AM22,"S")+COUNTIF(J22:AM22,"P")),COUNTA(J22:AN22)-(COUNTIF(J22:AN22,"S")+COUNTIF(J22:AN22,"P")))))</f>
        <v>160</v>
      </c>
      <c r="J22" s="84" t="str">
        <f aca="true" t="shared" si="4" ref="J22:AG22">IF(COUNTIF($BG$12:$BG$24,J$11),"S",IF(OR(WEEKDAY(J$11,2)=6,WEEKDAY(J$11,2)=7),"P",IF(K22="S",($H22-1),$H22)))</f>
        <v>S</v>
      </c>
      <c r="K22" s="123" t="str">
        <f t="shared" si="4"/>
        <v>S</v>
      </c>
      <c r="L22" s="123" t="str">
        <f t="shared" si="4"/>
        <v>P</v>
      </c>
      <c r="M22" s="123" t="str">
        <f t="shared" si="4"/>
        <v>P</v>
      </c>
      <c r="N22" s="123">
        <f t="shared" si="4"/>
        <v>8</v>
      </c>
      <c r="O22" s="162">
        <f t="shared" si="4"/>
        <v>8</v>
      </c>
      <c r="P22" s="123">
        <f t="shared" si="4"/>
        <v>8</v>
      </c>
      <c r="Q22" s="123">
        <f t="shared" si="4"/>
        <v>8</v>
      </c>
      <c r="R22" s="123">
        <f t="shared" si="4"/>
        <v>8</v>
      </c>
      <c r="S22" s="123" t="str">
        <f t="shared" si="4"/>
        <v>P</v>
      </c>
      <c r="T22" s="123" t="str">
        <f t="shared" si="4"/>
        <v>P</v>
      </c>
      <c r="U22" s="123">
        <f t="shared" si="4"/>
        <v>8</v>
      </c>
      <c r="V22" s="123">
        <f t="shared" si="4"/>
        <v>8</v>
      </c>
      <c r="W22" s="123">
        <f t="shared" si="4"/>
        <v>8</v>
      </c>
      <c r="X22" s="123">
        <f t="shared" si="4"/>
        <v>8</v>
      </c>
      <c r="Y22" s="123">
        <f t="shared" si="4"/>
        <v>8</v>
      </c>
      <c r="Z22" s="123" t="str">
        <f t="shared" si="4"/>
        <v>P</v>
      </c>
      <c r="AA22" s="123" t="str">
        <f t="shared" si="4"/>
        <v>P</v>
      </c>
      <c r="AB22" s="123">
        <f t="shared" si="4"/>
        <v>8</v>
      </c>
      <c r="AC22" s="123">
        <f t="shared" si="4"/>
        <v>8</v>
      </c>
      <c r="AD22" s="123">
        <f t="shared" si="4"/>
        <v>8</v>
      </c>
      <c r="AE22" s="123">
        <f t="shared" si="4"/>
        <v>8</v>
      </c>
      <c r="AF22" s="123">
        <f t="shared" si="4"/>
        <v>8</v>
      </c>
      <c r="AG22" s="123" t="str">
        <f t="shared" si="4"/>
        <v>P</v>
      </c>
      <c r="AH22" s="123" t="str">
        <f aca="true" t="shared" si="5" ref="AH22:AN22">IF(COUNTIF($BG$12:$BG$24,AH$11),"S",IF(OR(WEEKDAY(AH$11,2)=6,WEEKDAY(AH$11,2)=7),"P",IF(AI22="S",($H22-1),$H22)))</f>
        <v>P</v>
      </c>
      <c r="AI22" s="123">
        <f t="shared" si="5"/>
        <v>8</v>
      </c>
      <c r="AJ22" s="123">
        <f t="shared" si="5"/>
        <v>8</v>
      </c>
      <c r="AK22" s="123">
        <f t="shared" si="5"/>
        <v>8</v>
      </c>
      <c r="AL22" s="123">
        <f t="shared" si="5"/>
        <v>8</v>
      </c>
      <c r="AM22" s="123">
        <f t="shared" si="5"/>
        <v>8</v>
      </c>
      <c r="AN22" s="123" t="str">
        <f t="shared" si="5"/>
        <v>P</v>
      </c>
      <c r="AO22" s="172" t="str">
        <f>IF(COUNTIF($BG$12:$BG$24,AO$11),"S",IF(OR(WEEKDAY(AO$11,2)=6,WEEKDAY(AO$11,2)=7),"P",$H22))</f>
        <v>P</v>
      </c>
      <c r="AP22" s="99">
        <f>IF(AND(TEXT($AK$11,"dd")="28",TEXT($AL$11,"dd")="01"),COUNT(J22:AK22),IF(AND(TEXT($AL$11,"dd")="29",TEXT($AM$11,"dd")="01"),COUNT(J22:AL22),IF(AND(TEXT($AM$11,"dd")="30",TEXT($AN$11,"dd")="01"),COUNT(J22:AM22),COUNT(J22:AN22))))</f>
        <v>20</v>
      </c>
      <c r="AQ22" s="173">
        <f>IF(AND(TEXT($AK$11,"dd")="28",TEXT($AL$11,"dd")="01"),SUM(J22:AK22),IF(AND(TEXT($AL$11,"dd")="29",TEXT($AM$11,"dd")="01"),SUM(J22:AL22),IF(AND(TEXT($AM$11,"dd")="30",TEXT($AN$11,"dd")="01"),SUM(J22:AM22),SUM(J22:AN22))))</f>
        <v>160</v>
      </c>
      <c r="AR22" s="40"/>
      <c r="AS22" s="41"/>
      <c r="AT22" s="41"/>
      <c r="AU22" s="41"/>
      <c r="AV22" s="41"/>
      <c r="AW22" s="41"/>
      <c r="AX22" s="41"/>
      <c r="AY22" s="42"/>
      <c r="AZ22" s="43"/>
      <c r="BA22" s="174"/>
      <c r="BG22" s="97">
        <v>39388</v>
      </c>
    </row>
    <row r="23" spans="1:59" ht="12" customHeight="1">
      <c r="A23" s="212"/>
      <c r="B23" s="61"/>
      <c r="C23" s="61"/>
      <c r="D23" s="215"/>
      <c r="E23" s="218"/>
      <c r="F23" s="221"/>
      <c r="G23" s="224"/>
      <c r="H23" s="227"/>
      <c r="I23" s="209"/>
      <c r="J23" s="79"/>
      <c r="K23" s="37"/>
      <c r="L23" s="37"/>
      <c r="M23" s="37"/>
      <c r="N23" s="37"/>
      <c r="O23" s="1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103"/>
      <c r="AP23" s="100"/>
      <c r="AQ23" s="39"/>
      <c r="AR23" s="51"/>
      <c r="AS23" s="41"/>
      <c r="AT23" s="41"/>
      <c r="AU23" s="41"/>
      <c r="AV23" s="41"/>
      <c r="AW23" s="41"/>
      <c r="AX23" s="41"/>
      <c r="AY23" s="52"/>
      <c r="AZ23" s="53"/>
      <c r="BA23" s="44"/>
      <c r="BG23" s="97">
        <v>39440</v>
      </c>
    </row>
    <row r="24" spans="1:59" ht="12.75" customHeight="1" thickBot="1">
      <c r="A24" s="213"/>
      <c r="B24" s="62"/>
      <c r="C24" s="62"/>
      <c r="D24" s="216"/>
      <c r="E24" s="219"/>
      <c r="F24" s="222"/>
      <c r="G24" s="224"/>
      <c r="H24" s="228"/>
      <c r="I24" s="210"/>
      <c r="J24" s="80"/>
      <c r="K24" s="46"/>
      <c r="L24" s="46"/>
      <c r="M24" s="46"/>
      <c r="N24" s="46"/>
      <c r="O24" s="1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104"/>
      <c r="AP24" s="101"/>
      <c r="AQ24" s="48"/>
      <c r="AR24" s="54"/>
      <c r="AS24" s="49"/>
      <c r="AT24" s="49"/>
      <c r="AU24" s="49"/>
      <c r="AV24" s="49"/>
      <c r="AW24" s="49"/>
      <c r="AX24" s="49"/>
      <c r="AY24" s="55"/>
      <c r="AZ24" s="56"/>
      <c r="BA24" s="50"/>
      <c r="BG24" s="97">
        <v>39441</v>
      </c>
    </row>
    <row r="25" spans="1:59" ht="12" customHeight="1">
      <c r="A25" s="211"/>
      <c r="B25" s="31"/>
      <c r="C25" s="31"/>
      <c r="D25" s="214"/>
      <c r="E25" s="217"/>
      <c r="F25" s="217"/>
      <c r="G25" s="223"/>
      <c r="H25" s="226"/>
      <c r="I25" s="208"/>
      <c r="J25" s="84"/>
      <c r="K25" s="84"/>
      <c r="L25" s="84"/>
      <c r="M25" s="84"/>
      <c r="N25" s="84"/>
      <c r="O25" s="122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102"/>
      <c r="AP25" s="96"/>
      <c r="AQ25" s="85"/>
      <c r="AR25" s="32"/>
      <c r="AS25" s="33"/>
      <c r="AT25" s="33"/>
      <c r="AU25" s="33"/>
      <c r="AV25" s="33"/>
      <c r="AW25" s="33"/>
      <c r="AX25" s="33"/>
      <c r="AY25" s="34"/>
      <c r="AZ25" s="35"/>
      <c r="BA25" s="36"/>
      <c r="BG25" s="97">
        <v>39441</v>
      </c>
    </row>
    <row r="26" spans="1:59" ht="12" customHeight="1">
      <c r="A26" s="212"/>
      <c r="B26" s="11"/>
      <c r="C26" s="11"/>
      <c r="D26" s="215"/>
      <c r="E26" s="218"/>
      <c r="F26" s="218"/>
      <c r="G26" s="224"/>
      <c r="H26" s="227"/>
      <c r="I26" s="209"/>
      <c r="J26" s="79"/>
      <c r="K26" s="37"/>
      <c r="L26" s="37"/>
      <c r="M26" s="37"/>
      <c r="N26" s="37"/>
      <c r="O26" s="1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103"/>
      <c r="AP26" s="100"/>
      <c r="AQ26" s="39"/>
      <c r="AR26" s="51"/>
      <c r="AS26" s="41"/>
      <c r="AT26" s="41"/>
      <c r="AU26" s="41"/>
      <c r="AV26" s="41"/>
      <c r="AW26" s="41"/>
      <c r="AX26" s="41"/>
      <c r="AY26" s="52"/>
      <c r="AZ26" s="53"/>
      <c r="BA26" s="44"/>
      <c r="BG26" s="97"/>
    </row>
    <row r="27" spans="1:59" ht="12.75" customHeight="1" thickBot="1">
      <c r="A27" s="213"/>
      <c r="B27" s="45"/>
      <c r="C27" s="45"/>
      <c r="D27" s="216"/>
      <c r="E27" s="219"/>
      <c r="F27" s="219"/>
      <c r="G27" s="225"/>
      <c r="H27" s="228"/>
      <c r="I27" s="210"/>
      <c r="J27" s="80"/>
      <c r="K27" s="46"/>
      <c r="L27" s="46"/>
      <c r="M27" s="46"/>
      <c r="N27" s="46"/>
      <c r="O27" s="1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104"/>
      <c r="AP27" s="101"/>
      <c r="AQ27" s="48"/>
      <c r="AR27" s="54"/>
      <c r="AS27" s="49"/>
      <c r="AT27" s="49"/>
      <c r="AU27" s="49"/>
      <c r="AV27" s="49"/>
      <c r="AW27" s="49"/>
      <c r="AX27" s="49"/>
      <c r="AY27" s="55"/>
      <c r="AZ27" s="56"/>
      <c r="BA27" s="50"/>
      <c r="BG27" s="97"/>
    </row>
    <row r="28" spans="1:59" ht="12" customHeight="1">
      <c r="A28" s="211"/>
      <c r="B28" s="31"/>
      <c r="C28" s="31"/>
      <c r="D28" s="214"/>
      <c r="E28" s="217"/>
      <c r="F28" s="220"/>
      <c r="G28" s="223"/>
      <c r="H28" s="226"/>
      <c r="I28" s="20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02"/>
      <c r="AP28" s="96"/>
      <c r="AQ28" s="85"/>
      <c r="AR28" s="32"/>
      <c r="AS28" s="33"/>
      <c r="AT28" s="33"/>
      <c r="AU28" s="33"/>
      <c r="AV28" s="33"/>
      <c r="AW28" s="33"/>
      <c r="AX28" s="33"/>
      <c r="AY28" s="34"/>
      <c r="AZ28" s="35"/>
      <c r="BA28" s="36"/>
      <c r="BG28" s="97"/>
    </row>
    <row r="29" spans="1:59" ht="12" customHeight="1">
      <c r="A29" s="212"/>
      <c r="B29" s="11"/>
      <c r="C29" s="11"/>
      <c r="D29" s="215"/>
      <c r="E29" s="218"/>
      <c r="F29" s="221"/>
      <c r="G29" s="224"/>
      <c r="H29" s="227"/>
      <c r="I29" s="209"/>
      <c r="J29" s="7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103"/>
      <c r="AP29" s="100"/>
      <c r="AQ29" s="39"/>
      <c r="AR29" s="51"/>
      <c r="AS29" s="41"/>
      <c r="AT29" s="41"/>
      <c r="AU29" s="41"/>
      <c r="AV29" s="41"/>
      <c r="AW29" s="41"/>
      <c r="AX29" s="41"/>
      <c r="AY29" s="52"/>
      <c r="AZ29" s="53"/>
      <c r="BA29" s="44"/>
      <c r="BG29" s="97"/>
    </row>
    <row r="30" spans="1:59" ht="12.75" customHeight="1" thickBot="1">
      <c r="A30" s="213"/>
      <c r="B30" s="45"/>
      <c r="C30" s="45"/>
      <c r="D30" s="216"/>
      <c r="E30" s="219"/>
      <c r="F30" s="222"/>
      <c r="G30" s="225"/>
      <c r="H30" s="228"/>
      <c r="I30" s="210"/>
      <c r="J30" s="8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104"/>
      <c r="AP30" s="101"/>
      <c r="AQ30" s="48"/>
      <c r="AR30" s="54"/>
      <c r="AS30" s="49"/>
      <c r="AT30" s="49"/>
      <c r="AU30" s="49"/>
      <c r="AV30" s="49"/>
      <c r="AW30" s="49"/>
      <c r="AX30" s="49"/>
      <c r="AY30" s="55"/>
      <c r="AZ30" s="56"/>
      <c r="BA30" s="50"/>
      <c r="BG30" s="97"/>
    </row>
    <row r="31" spans="1:59" s="23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90" t="s">
        <v>28</v>
      </c>
      <c r="AI31" s="191"/>
      <c r="AJ31" s="190"/>
      <c r="AK31" s="190"/>
      <c r="AL31" s="190"/>
      <c r="AM31" s="190"/>
      <c r="AN31" s="190"/>
      <c r="AO31" s="192"/>
      <c r="AP31" s="63">
        <f>SUM(AP13:AP30)</f>
        <v>80</v>
      </c>
      <c r="AQ31" s="63">
        <f>SUM(AQ13:AQ30)</f>
        <v>640</v>
      </c>
      <c r="AR31" s="64"/>
      <c r="AS31" s="65"/>
      <c r="AT31" s="65"/>
      <c r="AU31" s="65"/>
      <c r="AV31" s="65"/>
      <c r="AW31" s="65"/>
      <c r="AX31" s="65"/>
      <c r="AY31" s="66"/>
      <c r="AZ31" s="65"/>
      <c r="BA31" s="67"/>
      <c r="BG31" s="97"/>
    </row>
    <row r="32" spans="1:59" ht="7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G32" s="97"/>
    </row>
    <row r="33" spans="1:59" ht="23.25" customHeight="1" thickBot="1">
      <c r="A33" s="2"/>
      <c r="B33" s="2"/>
      <c r="C33" s="2"/>
      <c r="D33" s="2"/>
      <c r="E33" s="196" t="s">
        <v>29</v>
      </c>
      <c r="F33" s="197"/>
      <c r="G33" s="197"/>
      <c r="H33" s="198"/>
      <c r="I33" s="199"/>
      <c r="J33" s="107" t="s">
        <v>30</v>
      </c>
      <c r="K33" s="105" t="s">
        <v>31</v>
      </c>
      <c r="L33" s="106" t="s">
        <v>32</v>
      </c>
      <c r="M33" s="107" t="s">
        <v>33</v>
      </c>
      <c r="N33" s="105" t="s">
        <v>34</v>
      </c>
      <c r="O33" s="108" t="s">
        <v>35</v>
      </c>
      <c r="P33" s="107" t="s">
        <v>36</v>
      </c>
      <c r="Q33" s="105" t="s">
        <v>37</v>
      </c>
      <c r="R33" s="105" t="s">
        <v>38</v>
      </c>
      <c r="S33" s="105" t="s">
        <v>39</v>
      </c>
      <c r="T33" s="105" t="s">
        <v>40</v>
      </c>
      <c r="U33" s="105" t="s">
        <v>41</v>
      </c>
      <c r="V33" s="105" t="s">
        <v>42</v>
      </c>
      <c r="W33" s="105" t="s">
        <v>43</v>
      </c>
      <c r="X33" s="105" t="s">
        <v>44</v>
      </c>
      <c r="Y33" s="108" t="s">
        <v>45</v>
      </c>
      <c r="Z33" s="107" t="s">
        <v>46</v>
      </c>
      <c r="AA33" s="105" t="s">
        <v>47</v>
      </c>
      <c r="AB33" s="105" t="s">
        <v>48</v>
      </c>
      <c r="AC33" s="105" t="s">
        <v>49</v>
      </c>
      <c r="AD33" s="105" t="s">
        <v>50</v>
      </c>
      <c r="AE33" s="105" t="s">
        <v>51</v>
      </c>
      <c r="AF33" s="105" t="s">
        <v>52</v>
      </c>
      <c r="AG33" s="105" t="s">
        <v>53</v>
      </c>
      <c r="AH33" s="105" t="s">
        <v>54</v>
      </c>
      <c r="AI33" s="105" t="s">
        <v>55</v>
      </c>
      <c r="AJ33" s="112" t="s">
        <v>56</v>
      </c>
      <c r="AK33" s="2"/>
      <c r="AL33" s="2"/>
      <c r="AM33" s="2"/>
      <c r="AN33" s="2"/>
      <c r="AO33" s="2"/>
      <c r="AP33" s="2"/>
      <c r="AQ33" s="2"/>
      <c r="AR33" s="2"/>
      <c r="AS33" s="2"/>
      <c r="AU33" s="2"/>
      <c r="AV33" s="2"/>
      <c r="AW33" s="2"/>
      <c r="AX33" s="2"/>
      <c r="AY33" s="2"/>
      <c r="AZ33" s="2"/>
      <c r="BA33" s="2"/>
      <c r="BB33" s="2"/>
      <c r="BG33" s="97"/>
    </row>
    <row r="34" spans="1:59" ht="12.75">
      <c r="A34" s="2"/>
      <c r="B34" s="2"/>
      <c r="C34" s="2"/>
      <c r="D34" s="2"/>
      <c r="E34" s="200" t="s">
        <v>57</v>
      </c>
      <c r="F34" s="201"/>
      <c r="G34" s="201"/>
      <c r="H34" s="202"/>
      <c r="I34" s="203"/>
      <c r="J34" s="93">
        <f>SUMIF($AY$13:$AY$30,J$33,$AZ$13:$AZ$30)</f>
        <v>0</v>
      </c>
      <c r="K34" s="94">
        <f aca="true" t="shared" si="6" ref="K34:AJ34">SUMIF($AY$13:$AY$30,K$33,$AZ$13:$AZ$30)</f>
        <v>0</v>
      </c>
      <c r="L34" s="95">
        <f t="shared" si="6"/>
        <v>0</v>
      </c>
      <c r="M34" s="93">
        <f t="shared" si="6"/>
        <v>0</v>
      </c>
      <c r="N34" s="94">
        <f t="shared" si="6"/>
        <v>0</v>
      </c>
      <c r="O34" s="95">
        <f t="shared" si="6"/>
        <v>0</v>
      </c>
      <c r="P34" s="93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5">
        <f t="shared" si="6"/>
        <v>0</v>
      </c>
      <c r="Z34" s="93">
        <f t="shared" si="6"/>
        <v>0</v>
      </c>
      <c r="AA34" s="94">
        <f t="shared" si="6"/>
        <v>0</v>
      </c>
      <c r="AB34" s="94">
        <f t="shared" si="6"/>
        <v>0</v>
      </c>
      <c r="AC34" s="94">
        <f t="shared" si="6"/>
        <v>0</v>
      </c>
      <c r="AD34" s="94">
        <f t="shared" si="6"/>
        <v>0</v>
      </c>
      <c r="AE34" s="94">
        <f t="shared" si="6"/>
        <v>0</v>
      </c>
      <c r="AF34" s="94">
        <f t="shared" si="6"/>
        <v>0</v>
      </c>
      <c r="AG34" s="94">
        <f t="shared" si="6"/>
        <v>0</v>
      </c>
      <c r="AH34" s="94">
        <f t="shared" si="6"/>
        <v>0</v>
      </c>
      <c r="AI34" s="94">
        <f t="shared" si="6"/>
        <v>0</v>
      </c>
      <c r="AJ34" s="95">
        <f t="shared" si="6"/>
        <v>0</v>
      </c>
      <c r="AK34" s="2"/>
      <c r="AL34" s="2"/>
      <c r="AM34" s="2"/>
      <c r="AN34" s="2"/>
      <c r="AO34" s="2"/>
      <c r="AP34" s="2"/>
      <c r="AQ34" s="2"/>
      <c r="AR34" s="2"/>
      <c r="AS34" s="2"/>
      <c r="AU34" s="2"/>
      <c r="AV34" s="2"/>
      <c r="AW34" s="2"/>
      <c r="AX34" s="2"/>
      <c r="AY34" s="2"/>
      <c r="AZ34" s="2"/>
      <c r="BA34" s="2"/>
      <c r="BB34" s="2"/>
      <c r="BG34" s="97"/>
    </row>
    <row r="35" spans="1:54" ht="13.5" thickBot="1">
      <c r="A35" s="2"/>
      <c r="B35" s="2"/>
      <c r="C35" s="2"/>
      <c r="D35" s="2"/>
      <c r="E35" s="204" t="s">
        <v>58</v>
      </c>
      <c r="F35" s="205"/>
      <c r="G35" s="205"/>
      <c r="H35" s="206"/>
      <c r="I35" s="207"/>
      <c r="J35" s="111">
        <f>SUMIF($AY$13:$AY$30,J$33,$BA$13:$BA$30)</f>
        <v>0</v>
      </c>
      <c r="K35" s="109">
        <f aca="true" t="shared" si="7" ref="K35:AJ35">SUMIF($AY$13:$AY$30,K$33,$BA$13:$BA$30)</f>
        <v>0</v>
      </c>
      <c r="L35" s="110">
        <f t="shared" si="7"/>
        <v>0</v>
      </c>
      <c r="M35" s="111">
        <f t="shared" si="7"/>
        <v>0</v>
      </c>
      <c r="N35" s="109">
        <f t="shared" si="7"/>
        <v>0</v>
      </c>
      <c r="O35" s="110">
        <f t="shared" si="7"/>
        <v>0</v>
      </c>
      <c r="P35" s="111">
        <f t="shared" si="7"/>
        <v>0</v>
      </c>
      <c r="Q35" s="109">
        <f t="shared" si="7"/>
        <v>0</v>
      </c>
      <c r="R35" s="109">
        <f t="shared" si="7"/>
        <v>0</v>
      </c>
      <c r="S35" s="109">
        <f t="shared" si="7"/>
        <v>0</v>
      </c>
      <c r="T35" s="109">
        <f t="shared" si="7"/>
        <v>0</v>
      </c>
      <c r="U35" s="109">
        <f t="shared" si="7"/>
        <v>0</v>
      </c>
      <c r="V35" s="109">
        <f t="shared" si="7"/>
        <v>0</v>
      </c>
      <c r="W35" s="109">
        <f t="shared" si="7"/>
        <v>0</v>
      </c>
      <c r="X35" s="109">
        <f t="shared" si="7"/>
        <v>0</v>
      </c>
      <c r="Y35" s="110">
        <f t="shared" si="7"/>
        <v>0</v>
      </c>
      <c r="Z35" s="111">
        <f t="shared" si="7"/>
        <v>0</v>
      </c>
      <c r="AA35" s="109">
        <f t="shared" si="7"/>
        <v>0</v>
      </c>
      <c r="AB35" s="109">
        <f t="shared" si="7"/>
        <v>0</v>
      </c>
      <c r="AC35" s="109">
        <f t="shared" si="7"/>
        <v>0</v>
      </c>
      <c r="AD35" s="109">
        <f t="shared" si="7"/>
        <v>0</v>
      </c>
      <c r="AE35" s="109">
        <f t="shared" si="7"/>
        <v>0</v>
      </c>
      <c r="AF35" s="109">
        <f t="shared" si="7"/>
        <v>0</v>
      </c>
      <c r="AG35" s="109">
        <f t="shared" si="7"/>
        <v>0</v>
      </c>
      <c r="AH35" s="109">
        <f t="shared" si="7"/>
        <v>0</v>
      </c>
      <c r="AI35" s="109">
        <f t="shared" si="7"/>
        <v>0</v>
      </c>
      <c r="AJ35" s="110">
        <f t="shared" si="7"/>
        <v>0</v>
      </c>
      <c r="AK35" s="2"/>
      <c r="AL35" s="2"/>
      <c r="AM35" s="2"/>
      <c r="AN35" s="2"/>
      <c r="AO35" s="2"/>
      <c r="AP35" s="2"/>
      <c r="AQ35" s="2"/>
      <c r="AR35" s="2"/>
      <c r="AS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"/>
      <c r="B36" s="2"/>
      <c r="C36" s="2"/>
      <c r="D36" s="2"/>
      <c r="E36" s="114"/>
      <c r="F36" s="115"/>
      <c r="G36" s="115"/>
      <c r="H36" s="115"/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"/>
      <c r="AL36" s="2"/>
      <c r="AM36" s="2"/>
      <c r="AN36" s="2"/>
      <c r="AO36" s="2"/>
      <c r="AP36" s="2"/>
      <c r="AQ36" s="2"/>
      <c r="AR36" s="2"/>
      <c r="AS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2"/>
      <c r="B37" s="2"/>
      <c r="C37" s="2"/>
      <c r="D37" s="2"/>
      <c r="E37" s="114"/>
      <c r="F37" s="115"/>
      <c r="G37" s="115"/>
      <c r="H37" s="115"/>
      <c r="I37" s="11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</row>
    <row r="38" spans="1:54" ht="15" customHeight="1">
      <c r="A38" s="2"/>
      <c r="B38" s="2"/>
      <c r="C38" s="2"/>
      <c r="D38" s="2"/>
      <c r="E38" s="184" t="s">
        <v>59</v>
      </c>
      <c r="F38" s="184"/>
      <c r="G38" s="184"/>
      <c r="H38" s="81"/>
      <c r="I38" s="120"/>
      <c r="J38" s="120"/>
      <c r="K38" s="120"/>
      <c r="L38" s="120"/>
      <c r="M38" s="120"/>
      <c r="N38" s="120"/>
      <c r="O38" s="182"/>
      <c r="P38" s="182"/>
      <c r="Q38" s="182"/>
      <c r="R38" s="182"/>
      <c r="S38" s="68"/>
      <c r="T38" s="121"/>
      <c r="U38" s="121"/>
      <c r="V38" s="121"/>
      <c r="W38" s="121"/>
      <c r="X38" s="121"/>
      <c r="Z38" s="121"/>
      <c r="AE38" s="121"/>
      <c r="AF38" s="121"/>
      <c r="AG38" s="121"/>
      <c r="AH38" s="121"/>
      <c r="AI38" s="121"/>
      <c r="AJ38" s="121"/>
      <c r="AK38"/>
      <c r="AL38"/>
      <c r="AM38"/>
      <c r="AN38"/>
      <c r="AO38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</row>
    <row r="39" spans="1:54" ht="12" customHeight="1">
      <c r="A39" s="2"/>
      <c r="B39" s="2" t="s">
        <v>60</v>
      </c>
      <c r="C39" s="2"/>
      <c r="D39" s="2"/>
      <c r="E39" s="68"/>
      <c r="F39" s="68"/>
      <c r="G39" s="68"/>
      <c r="H39" s="68"/>
      <c r="I39" s="68"/>
      <c r="J39" s="68"/>
      <c r="K39" s="68" t="s">
        <v>61</v>
      </c>
      <c r="L39" s="68"/>
      <c r="M39" s="68"/>
      <c r="N39" s="68"/>
      <c r="O39" s="182"/>
      <c r="P39" s="182"/>
      <c r="Q39" s="182"/>
      <c r="R39" s="182"/>
      <c r="S39" s="119"/>
      <c r="T39" s="119"/>
      <c r="U39" s="119"/>
      <c r="V39" s="119"/>
      <c r="W39" s="183"/>
      <c r="X39" s="183"/>
      <c r="Z39" s="183"/>
      <c r="AE39" s="183"/>
      <c r="AF39" s="183"/>
      <c r="AG39" s="183"/>
      <c r="AH39" s="183"/>
      <c r="AI39" s="183"/>
      <c r="AJ39" s="183"/>
      <c r="AK39"/>
      <c r="AL39"/>
      <c r="AM39"/>
      <c r="AN39"/>
      <c r="AO39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</row>
    <row r="40" spans="1:54" ht="10.5" customHeight="1">
      <c r="A40" s="2"/>
      <c r="B40" s="2"/>
      <c r="C40" s="2"/>
      <c r="D40" s="2"/>
      <c r="E40" s="69"/>
      <c r="F40" s="195" t="s">
        <v>62</v>
      </c>
      <c r="G40" s="195"/>
      <c r="H40" s="70"/>
      <c r="I40" s="71"/>
      <c r="J40" s="2"/>
      <c r="M40" s="2"/>
      <c r="N40" s="2"/>
      <c r="O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</row>
    <row r="41" spans="1:52" ht="12.75">
      <c r="A41" s="2"/>
      <c r="B41" s="2"/>
      <c r="C41" s="2"/>
      <c r="D41" s="2"/>
      <c r="H41" s="81"/>
      <c r="I41" s="72"/>
      <c r="J41" s="72"/>
      <c r="K41" s="72"/>
      <c r="L41" s="72"/>
      <c r="M41" s="72"/>
      <c r="N41" s="72"/>
      <c r="O41" s="72"/>
      <c r="P41" s="72"/>
      <c r="Q41" s="7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  <c r="AW41" s="2"/>
      <c r="AX41" s="2"/>
      <c r="AY41" s="2"/>
      <c r="AZ41" s="73"/>
    </row>
    <row r="42" spans="5:52" ht="13.5">
      <c r="E42" s="184" t="s">
        <v>153</v>
      </c>
      <c r="F42" s="184"/>
      <c r="G42" s="184"/>
      <c r="H42" s="83"/>
      <c r="I42" s="120"/>
      <c r="J42" s="120"/>
      <c r="K42" s="120"/>
      <c r="L42" s="120"/>
      <c r="M42" s="120"/>
      <c r="N42" s="120"/>
      <c r="O42" s="182"/>
      <c r="P42"/>
      <c r="Q42"/>
      <c r="R42" s="2"/>
      <c r="S42" s="185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K42" s="2"/>
      <c r="AL42" s="2"/>
      <c r="AM42" s="2"/>
      <c r="AN42" s="2"/>
      <c r="AO42" s="2"/>
      <c r="AP42" s="2"/>
      <c r="AQ42" s="2"/>
      <c r="AR42" s="2"/>
      <c r="AS42" s="2"/>
      <c r="AU42" s="2"/>
      <c r="AV42" s="2"/>
      <c r="AW42" s="2"/>
      <c r="AX42" s="2"/>
      <c r="AY42" s="2"/>
      <c r="AZ42" s="73"/>
    </row>
    <row r="43" spans="8:17" ht="15" customHeight="1">
      <c r="H43" s="82"/>
      <c r="I43" s="68"/>
      <c r="J43" s="68"/>
      <c r="K43" s="68" t="s">
        <v>61</v>
      </c>
      <c r="L43" s="68"/>
      <c r="M43" s="68"/>
      <c r="N43" s="68"/>
      <c r="O43" s="182"/>
      <c r="P43" s="72"/>
      <c r="Q43" s="72"/>
    </row>
    <row r="44" spans="5:17" ht="15.75" customHeight="1">
      <c r="E44" s="193"/>
      <c r="F44" s="194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</sheetData>
  <sheetProtection/>
  <mergeCells count="96">
    <mergeCell ref="F7:F12"/>
    <mergeCell ref="G7:G12"/>
    <mergeCell ref="V11:V12"/>
    <mergeCell ref="W11:W12"/>
    <mergeCell ref="A1:BA1"/>
    <mergeCell ref="M2:AM2"/>
    <mergeCell ref="E3:K3"/>
    <mergeCell ref="R3:S3"/>
    <mergeCell ref="V3:AC3"/>
    <mergeCell ref="A7:A12"/>
    <mergeCell ref="D7:D12"/>
    <mergeCell ref="E7:E12"/>
    <mergeCell ref="O11:O12"/>
    <mergeCell ref="P11:P12"/>
    <mergeCell ref="I7:I12"/>
    <mergeCell ref="J7:AO9"/>
    <mergeCell ref="AP7:AX7"/>
    <mergeCell ref="Q11:Q12"/>
    <mergeCell ref="R11:R12"/>
    <mergeCell ref="S11:S12"/>
    <mergeCell ref="T11:T12"/>
    <mergeCell ref="U11:U12"/>
    <mergeCell ref="AB11:AB12"/>
    <mergeCell ref="AC11:AC12"/>
    <mergeCell ref="AY7:BA8"/>
    <mergeCell ref="AQ8:AX8"/>
    <mergeCell ref="AR9:AX9"/>
    <mergeCell ref="J11:J12"/>
    <mergeCell ref="K11:K12"/>
    <mergeCell ref="L11:L12"/>
    <mergeCell ref="M11:M12"/>
    <mergeCell ref="N11:N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E13:E15"/>
    <mergeCell ref="F13:F15"/>
    <mergeCell ref="G13:G15"/>
    <mergeCell ref="H13:H15"/>
    <mergeCell ref="AJ11:AJ12"/>
    <mergeCell ref="AK11:AK12"/>
    <mergeCell ref="X11:X12"/>
    <mergeCell ref="Y11:Y12"/>
    <mergeCell ref="Z11:Z12"/>
    <mergeCell ref="AA11:AA12"/>
    <mergeCell ref="I13:I15"/>
    <mergeCell ref="A16:A18"/>
    <mergeCell ref="D16:D18"/>
    <mergeCell ref="E16:E18"/>
    <mergeCell ref="F16:F18"/>
    <mergeCell ref="G16:G18"/>
    <mergeCell ref="H16:H18"/>
    <mergeCell ref="I16:I18"/>
    <mergeCell ref="A13:A15"/>
    <mergeCell ref="D13:D15"/>
    <mergeCell ref="H22:H24"/>
    <mergeCell ref="I22:I24"/>
    <mergeCell ref="A19:A21"/>
    <mergeCell ref="D19:D21"/>
    <mergeCell ref="E19:E21"/>
    <mergeCell ref="F19:F21"/>
    <mergeCell ref="G19:G21"/>
    <mergeCell ref="H19:H21"/>
    <mergeCell ref="E25:E27"/>
    <mergeCell ref="F25:F27"/>
    <mergeCell ref="G25:G27"/>
    <mergeCell ref="H25:H27"/>
    <mergeCell ref="I19:I21"/>
    <mergeCell ref="A22:A24"/>
    <mergeCell ref="D22:D24"/>
    <mergeCell ref="E22:E24"/>
    <mergeCell ref="F22:F24"/>
    <mergeCell ref="G22:G24"/>
    <mergeCell ref="I25:I27"/>
    <mergeCell ref="A28:A30"/>
    <mergeCell ref="D28:D30"/>
    <mergeCell ref="E28:E30"/>
    <mergeCell ref="F28:F30"/>
    <mergeCell ref="G28:G30"/>
    <mergeCell ref="H28:H30"/>
    <mergeCell ref="I28:I30"/>
    <mergeCell ref="A25:A27"/>
    <mergeCell ref="D25:D27"/>
    <mergeCell ref="AH31:AO31"/>
    <mergeCell ref="F40:G40"/>
    <mergeCell ref="E44:F44"/>
    <mergeCell ref="E33:I33"/>
    <mergeCell ref="E34:I34"/>
    <mergeCell ref="E35:I35"/>
  </mergeCells>
  <conditionalFormatting sqref="J28:AN28 J16:N16 J25:N25 P25:AN25 J13:N13 AJ16:AM16 J22:N22 P13:AG13 P16:AG16 P22:AN22 AJ13:AM13 AJ19:AM19 J19:N19 O13:O27 P19:AG19 AH13:AI21 AN13:AN21">
    <cfRule type="cellIs" priority="1" dxfId="1" operator="equal" stopIfTrue="1">
      <formula>$BH$12</formula>
    </cfRule>
    <cfRule type="cellIs" priority="2" dxfId="24" operator="equal" stopIfTrue="1">
      <formula>$BH$13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A1">
      <selection activeCell="X43" sqref="X43"/>
    </sheetView>
  </sheetViews>
  <sheetFormatPr defaultColWidth="3.16015625" defaultRowHeight="12.75"/>
  <cols>
    <col min="1" max="1" width="3.66015625" style="1" customWidth="1"/>
    <col min="2" max="2" width="0.328125" style="1" hidden="1" customWidth="1"/>
    <col min="3" max="3" width="3.16015625" style="1" hidden="1" customWidth="1"/>
    <col min="4" max="4" width="3.16015625" style="1" customWidth="1"/>
    <col min="5" max="5" width="13" style="1" customWidth="1"/>
    <col min="6" max="6" width="11.5" style="1" customWidth="1"/>
    <col min="7" max="7" width="7.16015625" style="1" customWidth="1"/>
    <col min="8" max="8" width="1.171875" style="1" customWidth="1"/>
    <col min="9" max="9" width="5.83203125" style="1" customWidth="1"/>
    <col min="10" max="40" width="2.83203125" style="1" customWidth="1"/>
    <col min="41" max="41" width="3" style="1" hidden="1" customWidth="1"/>
    <col min="42" max="42" width="3.83203125" style="1" customWidth="1"/>
    <col min="43" max="43" width="4.83203125" style="1" customWidth="1"/>
    <col min="44" max="45" width="2.83203125" style="1" customWidth="1"/>
    <col min="46" max="46" width="3.83203125" style="1" customWidth="1"/>
    <col min="47" max="49" width="2.83203125" style="1" customWidth="1"/>
    <col min="50" max="50" width="3" style="1" customWidth="1"/>
    <col min="51" max="58" width="2.83203125" style="1" customWidth="1"/>
    <col min="59" max="59" width="4.83203125" style="1" customWidth="1"/>
    <col min="60" max="16384" width="3.16015625" style="1" customWidth="1"/>
  </cols>
  <sheetData>
    <row r="1" spans="1:53" ht="23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4" ht="15.75">
      <c r="A2" s="2"/>
      <c r="B2" s="2"/>
      <c r="C2" s="2"/>
      <c r="D2" s="2"/>
      <c r="E2" s="113"/>
      <c r="F2" s="2"/>
      <c r="G2" s="2"/>
      <c r="H2" s="2"/>
      <c r="I2" s="2"/>
      <c r="J2" s="2"/>
      <c r="K2" s="2"/>
      <c r="L2" s="2"/>
      <c r="M2" s="266" t="s">
        <v>0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"/>
      <c r="B3" s="2"/>
      <c r="C3" s="2"/>
      <c r="D3" s="2"/>
      <c r="E3" s="268"/>
      <c r="F3" s="269"/>
      <c r="G3" s="269"/>
      <c r="H3" s="269"/>
      <c r="I3" s="269"/>
      <c r="J3" s="269"/>
      <c r="K3" s="269"/>
      <c r="L3" s="2"/>
      <c r="M3" s="2"/>
      <c r="N3" s="2"/>
      <c r="O3" s="2"/>
      <c r="P3" s="2"/>
      <c r="Q3" s="2"/>
      <c r="R3" s="270" t="str">
        <f>TEXT(J11,"yyyy")</f>
        <v>2007</v>
      </c>
      <c r="S3" s="271"/>
      <c r="T3" s="117" t="s">
        <v>3</v>
      </c>
      <c r="U3" s="118"/>
      <c r="V3" s="272" t="str">
        <f>TEXT(J11,"mmmm")</f>
        <v>gruodis</v>
      </c>
      <c r="W3" s="271"/>
      <c r="X3" s="271"/>
      <c r="Y3" s="271"/>
      <c r="Z3" s="271"/>
      <c r="AA3" s="271"/>
      <c r="AB3" s="271"/>
      <c r="AC3" s="27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s="9" customFormat="1" ht="41.25" customHeight="1" hidden="1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 t="s">
        <v>2</v>
      </c>
      <c r="S5" s="6">
        <v>2000</v>
      </c>
      <c r="T5" s="7"/>
      <c r="U5" s="4" t="s">
        <v>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8"/>
      <c r="AT5" s="8"/>
      <c r="AU5" s="8"/>
      <c r="AV5" s="8"/>
      <c r="AW5" s="8"/>
      <c r="AX5" s="8"/>
      <c r="AY5" s="8"/>
      <c r="AZ5" s="8"/>
      <c r="BA5" s="8"/>
    </row>
    <row r="6" spans="1:53" ht="3.75" customHeight="1" hidden="1">
      <c r="A6" s="10"/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273" t="s">
        <v>4</v>
      </c>
      <c r="B7" s="12"/>
      <c r="C7" s="13"/>
      <c r="D7" s="276" t="s">
        <v>63</v>
      </c>
      <c r="E7" s="279" t="s">
        <v>5</v>
      </c>
      <c r="F7" s="282" t="s">
        <v>6</v>
      </c>
      <c r="G7" s="285" t="s">
        <v>7</v>
      </c>
      <c r="H7" s="179"/>
      <c r="I7" s="256" t="s">
        <v>8</v>
      </c>
      <c r="J7" s="259" t="s">
        <v>9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62" t="s">
        <v>10</v>
      </c>
      <c r="AQ7" s="263"/>
      <c r="AR7" s="263"/>
      <c r="AS7" s="263"/>
      <c r="AT7" s="263"/>
      <c r="AU7" s="263"/>
      <c r="AV7" s="263"/>
      <c r="AW7" s="263"/>
      <c r="AX7" s="264"/>
      <c r="AY7" s="241" t="s">
        <v>11</v>
      </c>
      <c r="AZ7" s="242"/>
      <c r="BA7" s="243"/>
    </row>
    <row r="8" spans="1:53" ht="9" customHeight="1">
      <c r="A8" s="274"/>
      <c r="B8" s="14"/>
      <c r="C8" s="10"/>
      <c r="D8" s="277"/>
      <c r="E8" s="280"/>
      <c r="F8" s="283"/>
      <c r="G8" s="286"/>
      <c r="H8" s="180"/>
      <c r="I8" s="25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5"/>
      <c r="AQ8" s="247" t="s">
        <v>12</v>
      </c>
      <c r="AR8" s="248"/>
      <c r="AS8" s="248"/>
      <c r="AT8" s="248"/>
      <c r="AU8" s="248"/>
      <c r="AV8" s="248"/>
      <c r="AW8" s="248"/>
      <c r="AX8" s="249"/>
      <c r="AY8" s="244"/>
      <c r="AZ8" s="245"/>
      <c r="BA8" s="246"/>
    </row>
    <row r="9" spans="1:53" ht="13.5" customHeight="1" thickBot="1">
      <c r="A9" s="274"/>
      <c r="B9" s="14"/>
      <c r="C9" s="10"/>
      <c r="D9" s="277"/>
      <c r="E9" s="280"/>
      <c r="F9" s="283"/>
      <c r="G9" s="286"/>
      <c r="H9" s="180"/>
      <c r="I9" s="25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5"/>
      <c r="AQ9" s="16"/>
      <c r="AR9" s="250" t="s">
        <v>13</v>
      </c>
      <c r="AS9" s="251"/>
      <c r="AT9" s="251"/>
      <c r="AU9" s="252"/>
      <c r="AV9" s="251"/>
      <c r="AW9" s="251"/>
      <c r="AX9" s="253"/>
      <c r="AY9" s="17"/>
      <c r="AZ9" s="18"/>
      <c r="BA9" s="19"/>
    </row>
    <row r="10" spans="1:53" ht="15" customHeight="1" hidden="1">
      <c r="A10" s="274"/>
      <c r="B10" s="14"/>
      <c r="C10" s="10"/>
      <c r="D10" s="277"/>
      <c r="E10" s="280"/>
      <c r="F10" s="283"/>
      <c r="G10" s="286"/>
      <c r="H10" s="180"/>
      <c r="I10" s="25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15"/>
      <c r="AQ10" s="10"/>
      <c r="AR10" s="20"/>
      <c r="AS10" s="18"/>
      <c r="AT10" s="18"/>
      <c r="AU10" s="18"/>
      <c r="AV10" s="21"/>
      <c r="AW10" s="21"/>
      <c r="AX10" s="22"/>
      <c r="AY10" s="23"/>
      <c r="AZ10" s="23"/>
      <c r="BA10" s="24"/>
    </row>
    <row r="11" spans="1:59" ht="82.5" customHeight="1" thickBot="1">
      <c r="A11" s="274"/>
      <c r="B11" s="25" t="s">
        <v>14</v>
      </c>
      <c r="C11" s="10"/>
      <c r="D11" s="277"/>
      <c r="E11" s="280"/>
      <c r="F11" s="283"/>
      <c r="G11" s="286"/>
      <c r="H11" s="180"/>
      <c r="I11" s="257"/>
      <c r="J11" s="254">
        <v>39417</v>
      </c>
      <c r="K11" s="235">
        <f>+J11+1</f>
        <v>39418</v>
      </c>
      <c r="L11" s="235">
        <f>+K11+1</f>
        <v>39419</v>
      </c>
      <c r="M11" s="235">
        <f aca="true" t="shared" si="0" ref="M11:AM11">+L11+1</f>
        <v>39420</v>
      </c>
      <c r="N11" s="235">
        <f t="shared" si="0"/>
        <v>39421</v>
      </c>
      <c r="O11" s="235">
        <f t="shared" si="0"/>
        <v>39422</v>
      </c>
      <c r="P11" s="235">
        <f t="shared" si="0"/>
        <v>39423</v>
      </c>
      <c r="Q11" s="235">
        <f t="shared" si="0"/>
        <v>39424</v>
      </c>
      <c r="R11" s="235">
        <f t="shared" si="0"/>
        <v>39425</v>
      </c>
      <c r="S11" s="235">
        <f t="shared" si="0"/>
        <v>39426</v>
      </c>
      <c r="T11" s="235">
        <f t="shared" si="0"/>
        <v>39427</v>
      </c>
      <c r="U11" s="235">
        <f t="shared" si="0"/>
        <v>39428</v>
      </c>
      <c r="V11" s="235">
        <f t="shared" si="0"/>
        <v>39429</v>
      </c>
      <c r="W11" s="235">
        <f t="shared" si="0"/>
        <v>39430</v>
      </c>
      <c r="X11" s="235">
        <f t="shared" si="0"/>
        <v>39431</v>
      </c>
      <c r="Y11" s="235">
        <f t="shared" si="0"/>
        <v>39432</v>
      </c>
      <c r="Z11" s="235">
        <f t="shared" si="0"/>
        <v>39433</v>
      </c>
      <c r="AA11" s="235">
        <f t="shared" si="0"/>
        <v>39434</v>
      </c>
      <c r="AB11" s="235">
        <f t="shared" si="0"/>
        <v>39435</v>
      </c>
      <c r="AC11" s="235">
        <f t="shared" si="0"/>
        <v>39436</v>
      </c>
      <c r="AD11" s="235">
        <f t="shared" si="0"/>
        <v>39437</v>
      </c>
      <c r="AE11" s="235">
        <f t="shared" si="0"/>
        <v>39438</v>
      </c>
      <c r="AF11" s="235">
        <f t="shared" si="0"/>
        <v>39439</v>
      </c>
      <c r="AG11" s="235">
        <f t="shared" si="0"/>
        <v>39440</v>
      </c>
      <c r="AH11" s="235">
        <f t="shared" si="0"/>
        <v>39441</v>
      </c>
      <c r="AI11" s="235">
        <f t="shared" si="0"/>
        <v>39442</v>
      </c>
      <c r="AJ11" s="235">
        <f t="shared" si="0"/>
        <v>39443</v>
      </c>
      <c r="AK11" s="235">
        <f t="shared" si="0"/>
        <v>39444</v>
      </c>
      <c r="AL11" s="235">
        <f t="shared" si="0"/>
        <v>39445</v>
      </c>
      <c r="AM11" s="235">
        <f t="shared" si="0"/>
        <v>39446</v>
      </c>
      <c r="AN11" s="237">
        <f>+AM11+1</f>
        <v>39447</v>
      </c>
      <c r="AO11" s="239">
        <f>+AN11+1</f>
        <v>39448</v>
      </c>
      <c r="AP11" s="25" t="s">
        <v>15</v>
      </c>
      <c r="AQ11" s="74" t="s">
        <v>16</v>
      </c>
      <c r="AR11" s="75" t="s">
        <v>17</v>
      </c>
      <c r="AS11" s="75" t="s">
        <v>18</v>
      </c>
      <c r="AT11" s="178" t="s">
        <v>19</v>
      </c>
      <c r="AU11" s="76" t="s">
        <v>20</v>
      </c>
      <c r="AV11" s="76" t="s">
        <v>21</v>
      </c>
      <c r="AW11" s="75" t="s">
        <v>22</v>
      </c>
      <c r="AX11" s="75" t="s">
        <v>23</v>
      </c>
      <c r="AY11" s="74" t="s">
        <v>24</v>
      </c>
      <c r="AZ11" s="74" t="s">
        <v>25</v>
      </c>
      <c r="BA11" s="77" t="s">
        <v>26</v>
      </c>
      <c r="BG11" s="98" t="s">
        <v>149</v>
      </c>
    </row>
    <row r="12" spans="1:60" ht="13.5" customHeight="1" thickBot="1">
      <c r="A12" s="275"/>
      <c r="B12" s="26"/>
      <c r="C12" s="78"/>
      <c r="D12" s="278"/>
      <c r="E12" s="281"/>
      <c r="F12" s="284"/>
      <c r="G12" s="287"/>
      <c r="H12" s="181"/>
      <c r="I12" s="258"/>
      <c r="J12" s="255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8"/>
      <c r="AO12" s="240"/>
      <c r="AP12" s="27">
        <v>1</v>
      </c>
      <c r="AQ12" s="28">
        <v>2</v>
      </c>
      <c r="AR12" s="28">
        <v>3</v>
      </c>
      <c r="AS12" s="28">
        <v>4</v>
      </c>
      <c r="AT12" s="28">
        <v>5</v>
      </c>
      <c r="AU12" s="28">
        <v>6</v>
      </c>
      <c r="AV12" s="29">
        <v>7</v>
      </c>
      <c r="AW12" s="29">
        <v>8</v>
      </c>
      <c r="AX12" s="29">
        <v>9</v>
      </c>
      <c r="AY12" s="29">
        <v>10</v>
      </c>
      <c r="AZ12" s="29">
        <v>11</v>
      </c>
      <c r="BA12" s="30">
        <v>12</v>
      </c>
      <c r="BG12" s="97">
        <v>39083</v>
      </c>
      <c r="BH12" s="98" t="s">
        <v>144</v>
      </c>
    </row>
    <row r="13" spans="1:60" ht="12">
      <c r="A13" s="232">
        <v>1</v>
      </c>
      <c r="B13" s="11"/>
      <c r="C13" s="11"/>
      <c r="D13" s="234"/>
      <c r="E13" s="218"/>
      <c r="F13" s="221" t="s">
        <v>150</v>
      </c>
      <c r="G13" s="223"/>
      <c r="H13" s="226">
        <v>8</v>
      </c>
      <c r="I13" s="208">
        <f>H13*IF(AND(TEXT($AK$11,"dd")="28",TEXT($AL$11,"dd")="01"),COUNTA(J13:AK13)-(COUNTIF(J13:AK13,"S")+COUNTIF(J13:AK13,"P")),IF(AND(TEXT($AL$11,"dd")="29",TEXT($AM$11,"dd")="01"),COUNTA(J13:AL13)-(COUNTIF(J13:AL13,"S")+COUNTIF(J13:AL13,"P")),IF(AND(TEXT($AM$11,"dd")="30",TEXT($AN$11,"dd")="01"),COUNTA(J13:AM13)-(COUNTIF(J13:AM13,"S")+COUNTIF(J13:AM13,"P")),COUNTA(J13:AN13)-(COUNTIF(J13:AN13,"S")+COUNTIF(J13:AN13,"P")))))</f>
        <v>152</v>
      </c>
      <c r="J13" s="84" t="str">
        <f aca="true" t="shared" si="1" ref="J13:AN13">IF(COUNTIF($BG$12:$BG$24,J$11),"S",IF(OR(WEEKDAY(J$11,2)=6,WEEKDAY(J$11,2)=7),"P",IF(K13="S",($H13-1),$H13)))</f>
        <v>P</v>
      </c>
      <c r="K13" s="84" t="str">
        <f t="shared" si="1"/>
        <v>P</v>
      </c>
      <c r="L13" s="84">
        <f t="shared" si="1"/>
        <v>8</v>
      </c>
      <c r="M13" s="84">
        <f t="shared" si="1"/>
        <v>8</v>
      </c>
      <c r="N13" s="84">
        <f t="shared" si="1"/>
        <v>8</v>
      </c>
      <c r="O13" s="122">
        <f t="shared" si="1"/>
        <v>8</v>
      </c>
      <c r="P13" s="84">
        <f t="shared" si="1"/>
        <v>8</v>
      </c>
      <c r="Q13" s="84" t="str">
        <f t="shared" si="1"/>
        <v>P</v>
      </c>
      <c r="R13" s="84" t="str">
        <f t="shared" si="1"/>
        <v>P</v>
      </c>
      <c r="S13" s="84">
        <f t="shared" si="1"/>
        <v>8</v>
      </c>
      <c r="T13" s="84">
        <f t="shared" si="1"/>
        <v>8</v>
      </c>
      <c r="U13" s="84">
        <f t="shared" si="1"/>
        <v>8</v>
      </c>
      <c r="V13" s="84">
        <f t="shared" si="1"/>
        <v>8</v>
      </c>
      <c r="W13" s="84">
        <f t="shared" si="1"/>
        <v>8</v>
      </c>
      <c r="X13" s="84" t="str">
        <f t="shared" si="1"/>
        <v>P</v>
      </c>
      <c r="Y13" s="84" t="str">
        <f t="shared" si="1"/>
        <v>P</v>
      </c>
      <c r="Z13" s="84">
        <f t="shared" si="1"/>
        <v>8</v>
      </c>
      <c r="AA13" s="84">
        <f t="shared" si="1"/>
        <v>8</v>
      </c>
      <c r="AB13" s="84">
        <f t="shared" si="1"/>
        <v>8</v>
      </c>
      <c r="AC13" s="84">
        <f t="shared" si="1"/>
        <v>8</v>
      </c>
      <c r="AD13" s="84">
        <f t="shared" si="1"/>
        <v>8</v>
      </c>
      <c r="AE13" s="84" t="str">
        <f t="shared" si="1"/>
        <v>P</v>
      </c>
      <c r="AF13" s="84" t="str">
        <f t="shared" si="1"/>
        <v>P</v>
      </c>
      <c r="AG13" s="84" t="str">
        <f t="shared" si="1"/>
        <v>S</v>
      </c>
      <c r="AH13" s="122" t="str">
        <f t="shared" si="1"/>
        <v>S</v>
      </c>
      <c r="AI13" s="122">
        <f t="shared" si="1"/>
        <v>8</v>
      </c>
      <c r="AJ13" s="122">
        <f t="shared" si="1"/>
        <v>8</v>
      </c>
      <c r="AK13" s="84">
        <f t="shared" si="1"/>
        <v>8</v>
      </c>
      <c r="AL13" s="84" t="str">
        <f t="shared" si="1"/>
        <v>P</v>
      </c>
      <c r="AM13" s="84" t="str">
        <f t="shared" si="1"/>
        <v>P</v>
      </c>
      <c r="AN13" s="124">
        <f t="shared" si="1"/>
        <v>8</v>
      </c>
      <c r="AO13" s="102">
        <f>IF(COUNTIF($BG$12:$BG$24,AO$11),"S",IF(OR(WEEKDAY(AO$11,2)=6,WEEKDAY(AO$11,2)=7),"P",$H13))</f>
        <v>8</v>
      </c>
      <c r="AP13" s="96">
        <f>IF(AND(TEXT($AK$11,"dd")="28",TEXT($AL$11,"dd")="01"),COUNT(J13:AK13),IF(AND(TEXT($AL$11,"dd")="29",TEXT($AM$11,"dd")="01"),COUNT(J13:AL13),IF(AND(TEXT($AM$11,"dd")="30",TEXT($AN$11,"dd")="01"),COUNT(J13:AM13),COUNT(J13:AN13))))</f>
        <v>19</v>
      </c>
      <c r="AQ13" s="85">
        <f>IF(AND(TEXT($AK$11,"dd")="28",TEXT($AL$11,"dd")="01"),SUM(J13:AK13),IF(AND(TEXT($AL$11,"dd")="29",TEXT($AM$11,"dd")="01"),SUM(J13:AL13),IF(AND(TEXT($AM$11,"dd")="30",TEXT($AN$11,"dd")="01"),SUM(J13:AM13),SUM(J13:AN13))))</f>
        <v>152</v>
      </c>
      <c r="AR13" s="32"/>
      <c r="AS13" s="33"/>
      <c r="AT13" s="33"/>
      <c r="AU13" s="33"/>
      <c r="AV13" s="33"/>
      <c r="AW13" s="33"/>
      <c r="AX13" s="33"/>
      <c r="AY13" s="34"/>
      <c r="AZ13" s="35"/>
      <c r="BA13" s="36"/>
      <c r="BG13" s="97">
        <v>39129</v>
      </c>
      <c r="BH13" s="98" t="s">
        <v>146</v>
      </c>
    </row>
    <row r="14" spans="1:59" ht="12" customHeight="1">
      <c r="A14" s="212"/>
      <c r="B14" s="11"/>
      <c r="C14" s="11"/>
      <c r="D14" s="215"/>
      <c r="E14" s="218"/>
      <c r="F14" s="221"/>
      <c r="G14" s="224"/>
      <c r="H14" s="227"/>
      <c r="I14" s="209"/>
      <c r="J14" s="79"/>
      <c r="K14" s="37"/>
      <c r="L14" s="37"/>
      <c r="M14" s="37"/>
      <c r="N14" s="37"/>
      <c r="O14" s="1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24"/>
      <c r="AI14" s="124"/>
      <c r="AJ14" s="37"/>
      <c r="AK14" s="37"/>
      <c r="AL14" s="37"/>
      <c r="AM14" s="37"/>
      <c r="AN14" s="124"/>
      <c r="AO14" s="103"/>
      <c r="AP14" s="99"/>
      <c r="AQ14" s="39"/>
      <c r="AR14" s="40"/>
      <c r="AS14" s="41"/>
      <c r="AT14" s="41"/>
      <c r="AU14" s="41"/>
      <c r="AV14" s="41"/>
      <c r="AW14" s="41"/>
      <c r="AX14" s="41"/>
      <c r="AY14" s="42"/>
      <c r="AZ14" s="43"/>
      <c r="BA14" s="44"/>
      <c r="BG14" s="97">
        <v>39152</v>
      </c>
    </row>
    <row r="15" spans="1:59" ht="12.75" customHeight="1" thickBot="1">
      <c r="A15" s="213"/>
      <c r="B15" s="45"/>
      <c r="C15" s="45"/>
      <c r="D15" s="216"/>
      <c r="E15" s="219"/>
      <c r="F15" s="222"/>
      <c r="G15" s="224"/>
      <c r="H15" s="228"/>
      <c r="I15" s="210"/>
      <c r="J15" s="160"/>
      <c r="K15" s="161"/>
      <c r="L15" s="161"/>
      <c r="M15" s="161"/>
      <c r="N15" s="161"/>
      <c r="O15" s="16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2"/>
      <c r="AJ15" s="163"/>
      <c r="AK15" s="161"/>
      <c r="AL15" s="161"/>
      <c r="AM15" s="161"/>
      <c r="AN15" s="164"/>
      <c r="AO15" s="165"/>
      <c r="AP15" s="166"/>
      <c r="AQ15" s="167"/>
      <c r="AR15" s="168"/>
      <c r="AS15" s="16"/>
      <c r="AT15" s="16"/>
      <c r="AU15" s="16"/>
      <c r="AV15" s="16"/>
      <c r="AW15" s="16"/>
      <c r="AX15" s="16"/>
      <c r="AY15" s="169"/>
      <c r="AZ15" s="170"/>
      <c r="BA15" s="171"/>
      <c r="BG15" s="97">
        <v>39153</v>
      </c>
    </row>
    <row r="16" spans="1:59" ht="12" customHeight="1">
      <c r="A16" s="211">
        <v>2</v>
      </c>
      <c r="B16" s="31"/>
      <c r="C16" s="31"/>
      <c r="D16" s="214"/>
      <c r="E16" s="217"/>
      <c r="F16" s="217" t="s">
        <v>177</v>
      </c>
      <c r="G16" s="223"/>
      <c r="H16" s="226">
        <v>8</v>
      </c>
      <c r="I16" s="208">
        <f>H16*IF(AND(TEXT($AK$11,"dd")="28",TEXT($AL$11,"dd")="01"),COUNTA(J16:AK16)-(COUNTIF(J16:AK16,"S")+COUNTIF(J16:AK16,"P")),IF(AND(TEXT($AL$11,"dd")="29",TEXT($AM$11,"dd")="01"),COUNTA(J16:AL16)-(COUNTIF(J16:AL16,"S")+COUNTIF(J16:AL16,"P")),IF(AND(TEXT($AM$11,"dd")="30",TEXT($AN$11,"dd")="01"),COUNTA(J16:AM16)-(COUNTIF(J16:AM16,"S")+COUNTIF(J16:AM16,"P")),COUNTA(J16:AN16)-(COUNTIF(J16:AN16,"S")+COUNTIF(J16:AN16,"P")))))</f>
        <v>152</v>
      </c>
      <c r="J16" s="175" t="str">
        <f aca="true" t="shared" si="2" ref="J16:AM16">IF(COUNTIF($BG$12:$BG$24,J$11),"S",IF(OR(WEEKDAY(J$11,2)=6,WEEKDAY(J$11,2)=7),"P",IF(K16="S",($H16-1),$H16)))</f>
        <v>P</v>
      </c>
      <c r="K16" s="84" t="str">
        <f t="shared" si="2"/>
        <v>P</v>
      </c>
      <c r="L16" s="84">
        <f t="shared" si="2"/>
        <v>8</v>
      </c>
      <c r="M16" s="84">
        <f t="shared" si="2"/>
        <v>8</v>
      </c>
      <c r="N16" s="84">
        <f t="shared" si="2"/>
        <v>8</v>
      </c>
      <c r="O16" s="122">
        <f t="shared" si="2"/>
        <v>8</v>
      </c>
      <c r="P16" s="84">
        <f t="shared" si="2"/>
        <v>8</v>
      </c>
      <c r="Q16" s="84" t="str">
        <f t="shared" si="2"/>
        <v>P</v>
      </c>
      <c r="R16" s="84" t="str">
        <f t="shared" si="2"/>
        <v>P</v>
      </c>
      <c r="S16" s="84">
        <f t="shared" si="2"/>
        <v>8</v>
      </c>
      <c r="T16" s="84">
        <f t="shared" si="2"/>
        <v>8</v>
      </c>
      <c r="U16" s="84">
        <f t="shared" si="2"/>
        <v>8</v>
      </c>
      <c r="V16" s="84">
        <f t="shared" si="2"/>
        <v>8</v>
      </c>
      <c r="W16" s="84">
        <f t="shared" si="2"/>
        <v>8</v>
      </c>
      <c r="X16" s="84" t="str">
        <f t="shared" si="2"/>
        <v>P</v>
      </c>
      <c r="Y16" s="84" t="str">
        <f t="shared" si="2"/>
        <v>P</v>
      </c>
      <c r="Z16" s="84">
        <f t="shared" si="2"/>
        <v>8</v>
      </c>
      <c r="AA16" s="84">
        <f t="shared" si="2"/>
        <v>8</v>
      </c>
      <c r="AB16" s="84">
        <f t="shared" si="2"/>
        <v>8</v>
      </c>
      <c r="AC16" s="84">
        <f t="shared" si="2"/>
        <v>8</v>
      </c>
      <c r="AD16" s="84">
        <f t="shared" si="2"/>
        <v>8</v>
      </c>
      <c r="AE16" s="84" t="str">
        <f t="shared" si="2"/>
        <v>P</v>
      </c>
      <c r="AF16" s="84" t="str">
        <f t="shared" si="2"/>
        <v>P</v>
      </c>
      <c r="AG16" s="122" t="str">
        <f t="shared" si="2"/>
        <v>S</v>
      </c>
      <c r="AH16" s="122" t="str">
        <f>IF(COUNTIF($BG$12:$BG$24,AH$11),"S",IF(OR(WEEKDAY(AH$11,2)=6,WEEKDAY(AH$11,2)=7),"P",IF(AI16="S",($H16-1),$H16)))</f>
        <v>S</v>
      </c>
      <c r="AI16" s="122">
        <f>IF(COUNTIF($BG$12:$BG$24,AI$11),"S",IF(OR(WEEKDAY(AI$11,2)=6,WEEKDAY(AI$11,2)=7),"P",IF(AJ16="S",($H16-1),$H16)))</f>
        <v>8</v>
      </c>
      <c r="AJ16" s="122">
        <f t="shared" si="2"/>
        <v>8</v>
      </c>
      <c r="AK16" s="84">
        <f t="shared" si="2"/>
        <v>8</v>
      </c>
      <c r="AL16" s="84" t="str">
        <f t="shared" si="2"/>
        <v>P</v>
      </c>
      <c r="AM16" s="84" t="str">
        <f t="shared" si="2"/>
        <v>P</v>
      </c>
      <c r="AN16" s="84">
        <f>IF(COUNTIF($BG$12:$BG$24,AN$11),"S",IF(OR(WEEKDAY(AN$11,2)=6,WEEKDAY(AN$11,2)=7),"P",IF(AO16="S",($H16-1),$H16)))</f>
        <v>8</v>
      </c>
      <c r="AO16" s="102">
        <f>IF(COUNTIF($BG$12:$BG$24,AO$11),"S",IF(OR(WEEKDAY(AO$11,2)=6,WEEKDAY(AO$11,2)=7),"P",$H16))</f>
        <v>8</v>
      </c>
      <c r="AP16" s="96">
        <f>IF(AND(TEXT($AK$11,"dd")="28",TEXT($AL$11,"dd")="01"),COUNT(J16:AK16),IF(AND(TEXT($AL$11,"dd")="29",TEXT($AM$11,"dd")="01"),COUNT(J16:AL16),IF(AND(TEXT($AM$11,"dd")="30",TEXT($AN$11,"dd")="01"),COUNT(J16:AM16),COUNT(J16:AN16))))</f>
        <v>19</v>
      </c>
      <c r="AQ16" s="85">
        <f>IF(AND(TEXT($AK$11,"dd")="28",TEXT($AL$11,"dd")="01"),SUM(J16:AK16),IF(AND(TEXT($AL$11,"dd")="29",TEXT($AM$11,"dd")="01"),SUM(J16:AL16),IF(AND(TEXT($AM$11,"dd")="30",TEXT($AN$11,"dd")="01"),SUM(J16:AM16),SUM(J16:AN16))))</f>
        <v>152</v>
      </c>
      <c r="AR16" s="32"/>
      <c r="AS16" s="33"/>
      <c r="AT16" s="33"/>
      <c r="AU16" s="33"/>
      <c r="AV16" s="33"/>
      <c r="AW16" s="33"/>
      <c r="AX16" s="33"/>
      <c r="AY16" s="34"/>
      <c r="AZ16" s="35"/>
      <c r="BA16" s="36"/>
      <c r="BG16" s="97">
        <v>39181</v>
      </c>
    </row>
    <row r="17" spans="1:59" ht="12" customHeight="1">
      <c r="A17" s="232"/>
      <c r="B17" s="11"/>
      <c r="C17" s="11"/>
      <c r="D17" s="215"/>
      <c r="E17" s="218"/>
      <c r="F17" s="218"/>
      <c r="G17" s="224"/>
      <c r="H17" s="227"/>
      <c r="I17" s="209"/>
      <c r="J17" s="79"/>
      <c r="K17" s="37"/>
      <c r="L17" s="37"/>
      <c r="M17" s="37"/>
      <c r="N17" s="37"/>
      <c r="O17" s="1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4"/>
      <c r="AI17" s="124"/>
      <c r="AJ17" s="37"/>
      <c r="AK17" s="37"/>
      <c r="AL17" s="37"/>
      <c r="AM17" s="37"/>
      <c r="AN17" s="124"/>
      <c r="AO17" s="103"/>
      <c r="AP17" s="100"/>
      <c r="AQ17" s="39"/>
      <c r="AR17" s="51"/>
      <c r="AS17" s="41"/>
      <c r="AT17" s="41"/>
      <c r="AU17" s="41"/>
      <c r="AV17" s="41"/>
      <c r="AW17" s="41"/>
      <c r="AX17" s="41"/>
      <c r="AY17" s="52"/>
      <c r="AZ17" s="53"/>
      <c r="BA17" s="44"/>
      <c r="BG17" s="97">
        <v>39203</v>
      </c>
    </row>
    <row r="18" spans="1:59" ht="12.75" customHeight="1" thickBot="1">
      <c r="A18" s="233"/>
      <c r="B18" s="11"/>
      <c r="C18" s="11"/>
      <c r="D18" s="216"/>
      <c r="E18" s="219"/>
      <c r="F18" s="219"/>
      <c r="G18" s="224"/>
      <c r="H18" s="228"/>
      <c r="I18" s="210"/>
      <c r="J18" s="80"/>
      <c r="K18" s="46"/>
      <c r="L18" s="46"/>
      <c r="M18" s="46"/>
      <c r="N18" s="46"/>
      <c r="O18" s="17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59"/>
      <c r="AH18" s="176"/>
      <c r="AI18" s="176"/>
      <c r="AJ18" s="159"/>
      <c r="AK18" s="46"/>
      <c r="AL18" s="46"/>
      <c r="AM18" s="46"/>
      <c r="AN18" s="177"/>
      <c r="AO18" s="104"/>
      <c r="AP18" s="101"/>
      <c r="AQ18" s="48"/>
      <c r="AR18" s="54"/>
      <c r="AS18" s="49"/>
      <c r="AT18" s="49"/>
      <c r="AU18" s="49"/>
      <c r="AV18" s="49"/>
      <c r="AW18" s="49"/>
      <c r="AX18" s="49"/>
      <c r="AY18" s="55"/>
      <c r="AZ18" s="56"/>
      <c r="BA18" s="50"/>
      <c r="BG18" s="97">
        <v>39258</v>
      </c>
    </row>
    <row r="19" spans="1:59" ht="15" customHeight="1">
      <c r="A19" s="211">
        <v>3</v>
      </c>
      <c r="B19" s="31"/>
      <c r="C19" s="31"/>
      <c r="D19" s="214"/>
      <c r="E19" s="217"/>
      <c r="F19" s="220" t="s">
        <v>27</v>
      </c>
      <c r="G19" s="223"/>
      <c r="H19" s="226">
        <v>8</v>
      </c>
      <c r="I19" s="208">
        <f>H19*IF(AND(TEXT($AK$11,"dd")="28",TEXT($AL$11,"dd")="01"),COUNTA(J19:AK19)-(COUNTIF(J19:AK19,"S")+COUNTIF(J19:AK19,"P")),IF(AND(TEXT($AL$11,"dd")="29",TEXT($AM$11,"dd")="01"),COUNTA(J19:AL19)-(COUNTIF(J19:AL19,"S")+COUNTIF(J19:AL19,"P")),IF(AND(TEXT($AM$11,"dd")="30",TEXT($AN$11,"dd")="01"),COUNTA(J19:AM19)-(COUNTIF(J19:AM19,"S")+COUNTIF(J19:AM19,"P")),COUNTA(J19:AN19)-(COUNTIF(J19:AN19,"S")+COUNTIF(J19:AN19,"P")))))</f>
        <v>152</v>
      </c>
      <c r="J19" s="175" t="str">
        <f aca="true" t="shared" si="3" ref="J19:AN19">IF(COUNTIF($BG$12:$BG$24,J$11),"S",IF(OR(WEEKDAY(J$11,2)=6,WEEKDAY(J$11,2)=7),"P",IF(K19="S",($H19-1),$H19)))</f>
        <v>P</v>
      </c>
      <c r="K19" s="84" t="str">
        <f t="shared" si="3"/>
        <v>P</v>
      </c>
      <c r="L19" s="84">
        <f t="shared" si="3"/>
        <v>8</v>
      </c>
      <c r="M19" s="84">
        <f t="shared" si="3"/>
        <v>8</v>
      </c>
      <c r="N19" s="84">
        <f t="shared" si="3"/>
        <v>8</v>
      </c>
      <c r="O19" s="122">
        <f t="shared" si="3"/>
        <v>8</v>
      </c>
      <c r="P19" s="84">
        <f t="shared" si="3"/>
        <v>8</v>
      </c>
      <c r="Q19" s="84" t="str">
        <f t="shared" si="3"/>
        <v>P</v>
      </c>
      <c r="R19" s="84" t="str">
        <f t="shared" si="3"/>
        <v>P</v>
      </c>
      <c r="S19" s="84">
        <f t="shared" si="3"/>
        <v>8</v>
      </c>
      <c r="T19" s="84">
        <f t="shared" si="3"/>
        <v>8</v>
      </c>
      <c r="U19" s="84">
        <f t="shared" si="3"/>
        <v>8</v>
      </c>
      <c r="V19" s="84">
        <f t="shared" si="3"/>
        <v>8</v>
      </c>
      <c r="W19" s="84">
        <f t="shared" si="3"/>
        <v>8</v>
      </c>
      <c r="X19" s="84" t="str">
        <f t="shared" si="3"/>
        <v>P</v>
      </c>
      <c r="Y19" s="84" t="str">
        <f t="shared" si="3"/>
        <v>P</v>
      </c>
      <c r="Z19" s="84">
        <f t="shared" si="3"/>
        <v>8</v>
      </c>
      <c r="AA19" s="84">
        <f t="shared" si="3"/>
        <v>8</v>
      </c>
      <c r="AB19" s="84">
        <f t="shared" si="3"/>
        <v>8</v>
      </c>
      <c r="AC19" s="84">
        <f t="shared" si="3"/>
        <v>8</v>
      </c>
      <c r="AD19" s="84">
        <f t="shared" si="3"/>
        <v>8</v>
      </c>
      <c r="AE19" s="84" t="str">
        <f t="shared" si="3"/>
        <v>P</v>
      </c>
      <c r="AF19" s="84" t="str">
        <f t="shared" si="3"/>
        <v>P</v>
      </c>
      <c r="AG19" s="122" t="str">
        <f t="shared" si="3"/>
        <v>S</v>
      </c>
      <c r="AH19" s="122" t="str">
        <f t="shared" si="3"/>
        <v>S</v>
      </c>
      <c r="AI19" s="122">
        <f t="shared" si="3"/>
        <v>8</v>
      </c>
      <c r="AJ19" s="122">
        <f t="shared" si="3"/>
        <v>8</v>
      </c>
      <c r="AK19" s="84">
        <f t="shared" si="3"/>
        <v>8</v>
      </c>
      <c r="AL19" s="84" t="str">
        <f t="shared" si="3"/>
        <v>P</v>
      </c>
      <c r="AM19" s="84" t="str">
        <f t="shared" si="3"/>
        <v>P</v>
      </c>
      <c r="AN19" s="84">
        <f t="shared" si="3"/>
        <v>8</v>
      </c>
      <c r="AO19" s="102">
        <f>IF(COUNTIF($BG$12:$BG$24,AO$11),"S",IF(OR(WEEKDAY(AO$11,2)=6,WEEKDAY(AO$11,2)=7),"P",$H19))</f>
        <v>8</v>
      </c>
      <c r="AP19" s="96">
        <f>IF(AND(TEXT($AK$11,"dd")="28",TEXT($AL$11,"dd")="01"),COUNT(J19:AK19),IF(AND(TEXT($AL$11,"dd")="29",TEXT($AM$11,"dd")="01"),COUNT(J19:AL19),IF(AND(TEXT($AM$11,"dd")="30",TEXT($AN$11,"dd")="01"),COUNT(J19:AM19),COUNT(J19:AN19))))</f>
        <v>19</v>
      </c>
      <c r="AQ19" s="85">
        <f>IF(AND(TEXT($AK$11,"dd")="28",TEXT($AL$11,"dd")="01"),SUM(J19:AK19),IF(AND(TEXT($AL$11,"dd")="29",TEXT($AM$11,"dd")="01"),SUM(J19:AL19),IF(AND(TEXT($AM$11,"dd")="30",TEXT($AN$11,"dd")="01"),SUM(J19:AM19),SUM(J19:AN19))))</f>
        <v>152</v>
      </c>
      <c r="AR19" s="32"/>
      <c r="AS19" s="33"/>
      <c r="AT19" s="33"/>
      <c r="AU19" s="33"/>
      <c r="AV19" s="33"/>
      <c r="AW19" s="33"/>
      <c r="AX19" s="33"/>
      <c r="AY19" s="57"/>
      <c r="AZ19" s="35"/>
      <c r="BA19" s="36"/>
      <c r="BG19" s="97">
        <v>39269</v>
      </c>
    </row>
    <row r="20" spans="1:59" ht="12" customHeight="1">
      <c r="A20" s="212"/>
      <c r="B20" s="11"/>
      <c r="C20" s="11"/>
      <c r="D20" s="215"/>
      <c r="E20" s="218"/>
      <c r="F20" s="221"/>
      <c r="G20" s="224"/>
      <c r="H20" s="227"/>
      <c r="I20" s="209"/>
      <c r="J20" s="79"/>
      <c r="K20" s="37"/>
      <c r="L20" s="37"/>
      <c r="M20" s="37"/>
      <c r="N20" s="37"/>
      <c r="O20" s="1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24"/>
      <c r="AI20" s="124"/>
      <c r="AJ20" s="37"/>
      <c r="AK20" s="37"/>
      <c r="AL20" s="37"/>
      <c r="AM20" s="37"/>
      <c r="AN20" s="124"/>
      <c r="AO20" s="103"/>
      <c r="AP20" s="100"/>
      <c r="AQ20" s="39"/>
      <c r="AR20" s="51"/>
      <c r="AS20" s="41"/>
      <c r="AT20" s="41"/>
      <c r="AU20" s="41"/>
      <c r="AV20" s="41"/>
      <c r="AW20" s="41"/>
      <c r="AX20" s="41"/>
      <c r="AY20" s="58"/>
      <c r="AZ20" s="53"/>
      <c r="BA20" s="44"/>
      <c r="BG20" s="97">
        <v>39309</v>
      </c>
    </row>
    <row r="21" spans="1:59" ht="12.75" customHeight="1" thickBot="1">
      <c r="A21" s="213"/>
      <c r="B21" s="45"/>
      <c r="C21" s="45"/>
      <c r="D21" s="216"/>
      <c r="E21" s="219"/>
      <c r="F21" s="222"/>
      <c r="G21" s="224"/>
      <c r="H21" s="228"/>
      <c r="I21" s="210"/>
      <c r="J21" s="80"/>
      <c r="K21" s="46"/>
      <c r="L21" s="46"/>
      <c r="M21" s="46"/>
      <c r="N21" s="46"/>
      <c r="O21" s="17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59"/>
      <c r="AH21" s="176"/>
      <c r="AI21" s="176"/>
      <c r="AJ21" s="159"/>
      <c r="AK21" s="46"/>
      <c r="AL21" s="46"/>
      <c r="AM21" s="46"/>
      <c r="AN21" s="177"/>
      <c r="AO21" s="104"/>
      <c r="AP21" s="101"/>
      <c r="AQ21" s="48"/>
      <c r="AR21" s="54"/>
      <c r="AS21" s="49"/>
      <c r="AT21" s="49"/>
      <c r="AU21" s="49"/>
      <c r="AV21" s="49"/>
      <c r="AW21" s="49"/>
      <c r="AX21" s="49"/>
      <c r="AY21" s="59"/>
      <c r="AZ21" s="56"/>
      <c r="BA21" s="50"/>
      <c r="BG21" s="97">
        <v>39387</v>
      </c>
    </row>
    <row r="22" spans="1:59" ht="12" customHeight="1">
      <c r="A22" s="211">
        <v>4</v>
      </c>
      <c r="B22" s="60"/>
      <c r="C22" s="60"/>
      <c r="D22" s="214"/>
      <c r="E22" s="217"/>
      <c r="F22" s="220" t="s">
        <v>27</v>
      </c>
      <c r="G22" s="223"/>
      <c r="H22" s="226">
        <v>8</v>
      </c>
      <c r="I22" s="208">
        <f>H22*IF(AND(TEXT($AK$11,"dd")="28",TEXT($AL$11,"dd")="01"),COUNTA(J22:AK22)-(COUNTIF(J22:AK22,"S")+COUNTIF(J22:AK22,"P")),IF(AND(TEXT($AL$11,"dd")="29",TEXT($AM$11,"dd")="01"),COUNTA(J22:AL22)-(COUNTIF(J22:AL22,"S")+COUNTIF(J22:AL22,"P")),IF(AND(TEXT($AM$11,"dd")="30",TEXT($AN$11,"dd")="01"),COUNTA(J22:AM22)-(COUNTIF(J22:AM22,"S")+COUNTIF(J22:AM22,"P")),COUNTA(J22:AN22)-(COUNTIF(J22:AN22,"S")+COUNTIF(J22:AN22,"P")))))</f>
        <v>152</v>
      </c>
      <c r="J22" s="84" t="str">
        <f aca="true" t="shared" si="4" ref="J22:AG22">IF(COUNTIF($BG$12:$BG$24,J$11),"S",IF(OR(WEEKDAY(J$11,2)=6,WEEKDAY(J$11,2)=7),"P",IF(K22="S",($H22-1),$H22)))</f>
        <v>P</v>
      </c>
      <c r="K22" s="123" t="str">
        <f t="shared" si="4"/>
        <v>P</v>
      </c>
      <c r="L22" s="123">
        <f t="shared" si="4"/>
        <v>8</v>
      </c>
      <c r="M22" s="123">
        <f t="shared" si="4"/>
        <v>8</v>
      </c>
      <c r="N22" s="123">
        <f t="shared" si="4"/>
        <v>8</v>
      </c>
      <c r="O22" s="162">
        <f t="shared" si="4"/>
        <v>8</v>
      </c>
      <c r="P22" s="123">
        <f t="shared" si="4"/>
        <v>8</v>
      </c>
      <c r="Q22" s="123" t="str">
        <f t="shared" si="4"/>
        <v>P</v>
      </c>
      <c r="R22" s="123" t="str">
        <f t="shared" si="4"/>
        <v>P</v>
      </c>
      <c r="S22" s="123">
        <f t="shared" si="4"/>
        <v>8</v>
      </c>
      <c r="T22" s="123">
        <f t="shared" si="4"/>
        <v>8</v>
      </c>
      <c r="U22" s="123">
        <f t="shared" si="4"/>
        <v>8</v>
      </c>
      <c r="V22" s="123">
        <f t="shared" si="4"/>
        <v>8</v>
      </c>
      <c r="W22" s="123">
        <f t="shared" si="4"/>
        <v>8</v>
      </c>
      <c r="X22" s="123" t="str">
        <f t="shared" si="4"/>
        <v>P</v>
      </c>
      <c r="Y22" s="123" t="str">
        <f t="shared" si="4"/>
        <v>P</v>
      </c>
      <c r="Z22" s="123">
        <f t="shared" si="4"/>
        <v>8</v>
      </c>
      <c r="AA22" s="123">
        <f t="shared" si="4"/>
        <v>8</v>
      </c>
      <c r="AB22" s="123">
        <f t="shared" si="4"/>
        <v>8</v>
      </c>
      <c r="AC22" s="123">
        <f t="shared" si="4"/>
        <v>8</v>
      </c>
      <c r="AD22" s="123">
        <f t="shared" si="4"/>
        <v>8</v>
      </c>
      <c r="AE22" s="123" t="str">
        <f t="shared" si="4"/>
        <v>P</v>
      </c>
      <c r="AF22" s="123" t="str">
        <f t="shared" si="4"/>
        <v>P</v>
      </c>
      <c r="AG22" s="123" t="str">
        <f t="shared" si="4"/>
        <v>S</v>
      </c>
      <c r="AH22" s="123" t="str">
        <f aca="true" t="shared" si="5" ref="AH22:AN22">IF(COUNTIF($BG$12:$BG$24,AH$11),"S",IF(OR(WEEKDAY(AH$11,2)=6,WEEKDAY(AH$11,2)=7),"P",IF(AI22="S",($H22-1),$H22)))</f>
        <v>S</v>
      </c>
      <c r="AI22" s="123">
        <f t="shared" si="5"/>
        <v>8</v>
      </c>
      <c r="AJ22" s="123">
        <f t="shared" si="5"/>
        <v>8</v>
      </c>
      <c r="AK22" s="123">
        <f t="shared" si="5"/>
        <v>8</v>
      </c>
      <c r="AL22" s="123" t="str">
        <f t="shared" si="5"/>
        <v>P</v>
      </c>
      <c r="AM22" s="123" t="str">
        <f t="shared" si="5"/>
        <v>P</v>
      </c>
      <c r="AN22" s="123">
        <f t="shared" si="5"/>
        <v>8</v>
      </c>
      <c r="AO22" s="172">
        <f>IF(COUNTIF($BG$12:$BG$24,AO$11),"S",IF(OR(WEEKDAY(AO$11,2)=6,WEEKDAY(AO$11,2)=7),"P",$H22))</f>
        <v>8</v>
      </c>
      <c r="AP22" s="99">
        <f>IF(AND(TEXT($AK$11,"dd")="28",TEXT($AL$11,"dd")="01"),COUNT(J22:AK22),IF(AND(TEXT($AL$11,"dd")="29",TEXT($AM$11,"dd")="01"),COUNT(J22:AL22),IF(AND(TEXT($AM$11,"dd")="30",TEXT($AN$11,"dd")="01"),COUNT(J22:AM22),COUNT(J22:AN22))))</f>
        <v>19</v>
      </c>
      <c r="AQ22" s="173">
        <f>IF(AND(TEXT($AK$11,"dd")="28",TEXT($AL$11,"dd")="01"),SUM(J22:AK22),IF(AND(TEXT($AL$11,"dd")="29",TEXT($AM$11,"dd")="01"),SUM(J22:AL22),IF(AND(TEXT($AM$11,"dd")="30",TEXT($AN$11,"dd")="01"),SUM(J22:AM22),SUM(J22:AN22))))</f>
        <v>152</v>
      </c>
      <c r="AR22" s="40"/>
      <c r="AS22" s="41"/>
      <c r="AT22" s="41"/>
      <c r="AU22" s="41"/>
      <c r="AV22" s="41"/>
      <c r="AW22" s="41"/>
      <c r="AX22" s="41"/>
      <c r="AY22" s="42"/>
      <c r="AZ22" s="43"/>
      <c r="BA22" s="174"/>
      <c r="BG22" s="97">
        <v>39388</v>
      </c>
    </row>
    <row r="23" spans="1:59" ht="12" customHeight="1">
      <c r="A23" s="212"/>
      <c r="B23" s="61"/>
      <c r="C23" s="61"/>
      <c r="D23" s="215"/>
      <c r="E23" s="218"/>
      <c r="F23" s="221"/>
      <c r="G23" s="224"/>
      <c r="H23" s="227"/>
      <c r="I23" s="209"/>
      <c r="J23" s="79"/>
      <c r="K23" s="37"/>
      <c r="L23" s="37"/>
      <c r="M23" s="37"/>
      <c r="N23" s="37"/>
      <c r="O23" s="1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103"/>
      <c r="AP23" s="100"/>
      <c r="AQ23" s="39"/>
      <c r="AR23" s="51"/>
      <c r="AS23" s="41"/>
      <c r="AT23" s="41"/>
      <c r="AU23" s="41"/>
      <c r="AV23" s="41"/>
      <c r="AW23" s="41"/>
      <c r="AX23" s="41"/>
      <c r="AY23" s="52"/>
      <c r="AZ23" s="53"/>
      <c r="BA23" s="44"/>
      <c r="BG23" s="97">
        <v>39440</v>
      </c>
    </row>
    <row r="24" spans="1:59" ht="12.75" customHeight="1" thickBot="1">
      <c r="A24" s="213"/>
      <c r="B24" s="62"/>
      <c r="C24" s="62"/>
      <c r="D24" s="216"/>
      <c r="E24" s="219"/>
      <c r="F24" s="222"/>
      <c r="G24" s="224"/>
      <c r="H24" s="228"/>
      <c r="I24" s="210"/>
      <c r="J24" s="80"/>
      <c r="K24" s="46"/>
      <c r="L24" s="46"/>
      <c r="M24" s="46"/>
      <c r="N24" s="46"/>
      <c r="O24" s="1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104"/>
      <c r="AP24" s="101"/>
      <c r="AQ24" s="48"/>
      <c r="AR24" s="54"/>
      <c r="AS24" s="49"/>
      <c r="AT24" s="49"/>
      <c r="AU24" s="49"/>
      <c r="AV24" s="49"/>
      <c r="AW24" s="49"/>
      <c r="AX24" s="49"/>
      <c r="AY24" s="55"/>
      <c r="AZ24" s="56"/>
      <c r="BA24" s="50"/>
      <c r="BG24" s="97">
        <v>39441</v>
      </c>
    </row>
    <row r="25" spans="1:59" ht="12" customHeight="1">
      <c r="A25" s="211"/>
      <c r="B25" s="31"/>
      <c r="C25" s="31"/>
      <c r="D25" s="214"/>
      <c r="E25" s="217"/>
      <c r="F25" s="217"/>
      <c r="G25" s="223"/>
      <c r="H25" s="226"/>
      <c r="I25" s="208"/>
      <c r="J25" s="84"/>
      <c r="K25" s="84"/>
      <c r="L25" s="84"/>
      <c r="M25" s="84"/>
      <c r="N25" s="84"/>
      <c r="O25" s="122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102"/>
      <c r="AP25" s="96"/>
      <c r="AQ25" s="85"/>
      <c r="AR25" s="32"/>
      <c r="AS25" s="33"/>
      <c r="AT25" s="33"/>
      <c r="AU25" s="33"/>
      <c r="AV25" s="33"/>
      <c r="AW25" s="33"/>
      <c r="AX25" s="33"/>
      <c r="AY25" s="34"/>
      <c r="AZ25" s="35"/>
      <c r="BA25" s="36"/>
      <c r="BG25" s="97">
        <v>39441</v>
      </c>
    </row>
    <row r="26" spans="1:59" ht="12" customHeight="1">
      <c r="A26" s="212"/>
      <c r="B26" s="11"/>
      <c r="C26" s="11"/>
      <c r="D26" s="215"/>
      <c r="E26" s="218"/>
      <c r="F26" s="218"/>
      <c r="G26" s="224"/>
      <c r="H26" s="227"/>
      <c r="I26" s="209"/>
      <c r="J26" s="79"/>
      <c r="K26" s="37"/>
      <c r="L26" s="37"/>
      <c r="M26" s="37"/>
      <c r="N26" s="37"/>
      <c r="O26" s="1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103"/>
      <c r="AP26" s="100"/>
      <c r="AQ26" s="39"/>
      <c r="AR26" s="51"/>
      <c r="AS26" s="41"/>
      <c r="AT26" s="41"/>
      <c r="AU26" s="41"/>
      <c r="AV26" s="41"/>
      <c r="AW26" s="41"/>
      <c r="AX26" s="41"/>
      <c r="AY26" s="52"/>
      <c r="AZ26" s="53"/>
      <c r="BA26" s="44"/>
      <c r="BG26" s="97"/>
    </row>
    <row r="27" spans="1:59" ht="12.75" customHeight="1" thickBot="1">
      <c r="A27" s="213"/>
      <c r="B27" s="45"/>
      <c r="C27" s="45"/>
      <c r="D27" s="216"/>
      <c r="E27" s="219"/>
      <c r="F27" s="219"/>
      <c r="G27" s="225"/>
      <c r="H27" s="228"/>
      <c r="I27" s="210"/>
      <c r="J27" s="80"/>
      <c r="K27" s="46"/>
      <c r="L27" s="46"/>
      <c r="M27" s="46"/>
      <c r="N27" s="46"/>
      <c r="O27" s="1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104"/>
      <c r="AP27" s="101"/>
      <c r="AQ27" s="48"/>
      <c r="AR27" s="54"/>
      <c r="AS27" s="49"/>
      <c r="AT27" s="49"/>
      <c r="AU27" s="49"/>
      <c r="AV27" s="49"/>
      <c r="AW27" s="49"/>
      <c r="AX27" s="49"/>
      <c r="AY27" s="55"/>
      <c r="AZ27" s="56"/>
      <c r="BA27" s="50"/>
      <c r="BG27" s="97"/>
    </row>
    <row r="28" spans="1:59" ht="12" customHeight="1">
      <c r="A28" s="211"/>
      <c r="B28" s="31"/>
      <c r="C28" s="31"/>
      <c r="D28" s="214"/>
      <c r="E28" s="217"/>
      <c r="F28" s="220"/>
      <c r="G28" s="223"/>
      <c r="H28" s="226"/>
      <c r="I28" s="20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02"/>
      <c r="AP28" s="96"/>
      <c r="AQ28" s="85"/>
      <c r="AR28" s="32"/>
      <c r="AS28" s="33"/>
      <c r="AT28" s="33"/>
      <c r="AU28" s="33"/>
      <c r="AV28" s="33"/>
      <c r="AW28" s="33"/>
      <c r="AX28" s="33"/>
      <c r="AY28" s="34"/>
      <c r="AZ28" s="35"/>
      <c r="BA28" s="36"/>
      <c r="BG28" s="97"/>
    </row>
    <row r="29" spans="1:59" ht="12" customHeight="1">
      <c r="A29" s="212"/>
      <c r="B29" s="11"/>
      <c r="C29" s="11"/>
      <c r="D29" s="215"/>
      <c r="E29" s="218"/>
      <c r="F29" s="221"/>
      <c r="G29" s="224"/>
      <c r="H29" s="227"/>
      <c r="I29" s="209"/>
      <c r="J29" s="7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103"/>
      <c r="AP29" s="100"/>
      <c r="AQ29" s="39"/>
      <c r="AR29" s="51"/>
      <c r="AS29" s="41"/>
      <c r="AT29" s="41"/>
      <c r="AU29" s="41"/>
      <c r="AV29" s="41"/>
      <c r="AW29" s="41"/>
      <c r="AX29" s="41"/>
      <c r="AY29" s="52"/>
      <c r="AZ29" s="53"/>
      <c r="BA29" s="44"/>
      <c r="BG29" s="97"/>
    </row>
    <row r="30" spans="1:59" ht="12.75" customHeight="1" thickBot="1">
      <c r="A30" s="213"/>
      <c r="B30" s="45"/>
      <c r="C30" s="45"/>
      <c r="D30" s="216"/>
      <c r="E30" s="219"/>
      <c r="F30" s="222"/>
      <c r="G30" s="225"/>
      <c r="H30" s="228"/>
      <c r="I30" s="210"/>
      <c r="J30" s="8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104"/>
      <c r="AP30" s="101"/>
      <c r="AQ30" s="48"/>
      <c r="AR30" s="54"/>
      <c r="AS30" s="49"/>
      <c r="AT30" s="49"/>
      <c r="AU30" s="49"/>
      <c r="AV30" s="49"/>
      <c r="AW30" s="49"/>
      <c r="AX30" s="49"/>
      <c r="AY30" s="55"/>
      <c r="AZ30" s="56"/>
      <c r="BA30" s="50"/>
      <c r="BG30" s="97"/>
    </row>
    <row r="31" spans="1:59" s="23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90" t="s">
        <v>28</v>
      </c>
      <c r="AI31" s="191"/>
      <c r="AJ31" s="190"/>
      <c r="AK31" s="190"/>
      <c r="AL31" s="190"/>
      <c r="AM31" s="190"/>
      <c r="AN31" s="190"/>
      <c r="AO31" s="192"/>
      <c r="AP31" s="63">
        <f>SUM(AP13:AP30)</f>
        <v>76</v>
      </c>
      <c r="AQ31" s="63">
        <f>SUM(AQ13:AQ30)</f>
        <v>608</v>
      </c>
      <c r="AR31" s="64"/>
      <c r="AS31" s="65"/>
      <c r="AT31" s="65"/>
      <c r="AU31" s="65"/>
      <c r="AV31" s="65"/>
      <c r="AW31" s="65"/>
      <c r="AX31" s="65"/>
      <c r="AY31" s="66"/>
      <c r="AZ31" s="65"/>
      <c r="BA31" s="67"/>
      <c r="BG31" s="97"/>
    </row>
    <row r="32" spans="1:59" ht="7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G32" s="97"/>
    </row>
    <row r="33" spans="1:59" ht="23.25" customHeight="1" thickBot="1">
      <c r="A33" s="2"/>
      <c r="B33" s="2"/>
      <c r="C33" s="2"/>
      <c r="D33" s="2"/>
      <c r="E33" s="196" t="s">
        <v>29</v>
      </c>
      <c r="F33" s="197"/>
      <c r="G33" s="197"/>
      <c r="H33" s="198"/>
      <c r="I33" s="199"/>
      <c r="J33" s="107" t="s">
        <v>30</v>
      </c>
      <c r="K33" s="105" t="s">
        <v>31</v>
      </c>
      <c r="L33" s="106" t="s">
        <v>32</v>
      </c>
      <c r="M33" s="107" t="s">
        <v>33</v>
      </c>
      <c r="N33" s="105" t="s">
        <v>34</v>
      </c>
      <c r="O33" s="108" t="s">
        <v>35</v>
      </c>
      <c r="P33" s="107" t="s">
        <v>36</v>
      </c>
      <c r="Q33" s="105" t="s">
        <v>37</v>
      </c>
      <c r="R33" s="105" t="s">
        <v>38</v>
      </c>
      <c r="S33" s="105" t="s">
        <v>39</v>
      </c>
      <c r="T33" s="105" t="s">
        <v>40</v>
      </c>
      <c r="U33" s="105" t="s">
        <v>41</v>
      </c>
      <c r="V33" s="105" t="s">
        <v>42</v>
      </c>
      <c r="W33" s="105" t="s">
        <v>43</v>
      </c>
      <c r="X33" s="105" t="s">
        <v>44</v>
      </c>
      <c r="Y33" s="108" t="s">
        <v>45</v>
      </c>
      <c r="Z33" s="107" t="s">
        <v>46</v>
      </c>
      <c r="AA33" s="105" t="s">
        <v>47</v>
      </c>
      <c r="AB33" s="105" t="s">
        <v>48</v>
      </c>
      <c r="AC33" s="105" t="s">
        <v>49</v>
      </c>
      <c r="AD33" s="105" t="s">
        <v>50</v>
      </c>
      <c r="AE33" s="105" t="s">
        <v>51</v>
      </c>
      <c r="AF33" s="105" t="s">
        <v>52</v>
      </c>
      <c r="AG33" s="105" t="s">
        <v>53</v>
      </c>
      <c r="AH33" s="105" t="s">
        <v>54</v>
      </c>
      <c r="AI33" s="105" t="s">
        <v>55</v>
      </c>
      <c r="AJ33" s="112" t="s">
        <v>56</v>
      </c>
      <c r="AK33" s="2"/>
      <c r="AL33" s="2"/>
      <c r="AM33" s="2"/>
      <c r="AN33" s="2"/>
      <c r="AO33" s="2"/>
      <c r="AP33" s="2"/>
      <c r="AQ33" s="2"/>
      <c r="AR33" s="2"/>
      <c r="AS33" s="2"/>
      <c r="AU33" s="2"/>
      <c r="AV33" s="2"/>
      <c r="AW33" s="2"/>
      <c r="AX33" s="2"/>
      <c r="AY33" s="2"/>
      <c r="AZ33" s="2"/>
      <c r="BA33" s="2"/>
      <c r="BB33" s="2"/>
      <c r="BG33" s="97"/>
    </row>
    <row r="34" spans="1:59" ht="12.75">
      <c r="A34" s="2"/>
      <c r="B34" s="2"/>
      <c r="C34" s="2"/>
      <c r="D34" s="2"/>
      <c r="E34" s="200" t="s">
        <v>57</v>
      </c>
      <c r="F34" s="201"/>
      <c r="G34" s="201"/>
      <c r="H34" s="202"/>
      <c r="I34" s="203"/>
      <c r="J34" s="93">
        <f>SUMIF($AY$13:$AY$30,J$33,$AZ$13:$AZ$30)</f>
        <v>0</v>
      </c>
      <c r="K34" s="94">
        <f aca="true" t="shared" si="6" ref="K34:AJ34">SUMIF($AY$13:$AY$30,K$33,$AZ$13:$AZ$30)</f>
        <v>0</v>
      </c>
      <c r="L34" s="95">
        <f t="shared" si="6"/>
        <v>0</v>
      </c>
      <c r="M34" s="93">
        <f t="shared" si="6"/>
        <v>0</v>
      </c>
      <c r="N34" s="94">
        <f t="shared" si="6"/>
        <v>0</v>
      </c>
      <c r="O34" s="95">
        <f t="shared" si="6"/>
        <v>0</v>
      </c>
      <c r="P34" s="93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5">
        <f t="shared" si="6"/>
        <v>0</v>
      </c>
      <c r="Z34" s="93">
        <f t="shared" si="6"/>
        <v>0</v>
      </c>
      <c r="AA34" s="94">
        <f t="shared" si="6"/>
        <v>0</v>
      </c>
      <c r="AB34" s="94">
        <f t="shared" si="6"/>
        <v>0</v>
      </c>
      <c r="AC34" s="94">
        <f t="shared" si="6"/>
        <v>0</v>
      </c>
      <c r="AD34" s="94">
        <f t="shared" si="6"/>
        <v>0</v>
      </c>
      <c r="AE34" s="94">
        <f t="shared" si="6"/>
        <v>0</v>
      </c>
      <c r="AF34" s="94">
        <f t="shared" si="6"/>
        <v>0</v>
      </c>
      <c r="AG34" s="94">
        <f t="shared" si="6"/>
        <v>0</v>
      </c>
      <c r="AH34" s="94">
        <f t="shared" si="6"/>
        <v>0</v>
      </c>
      <c r="AI34" s="94">
        <f t="shared" si="6"/>
        <v>0</v>
      </c>
      <c r="AJ34" s="95">
        <f t="shared" si="6"/>
        <v>0</v>
      </c>
      <c r="AK34" s="2"/>
      <c r="AL34" s="2"/>
      <c r="AM34" s="2"/>
      <c r="AN34" s="2"/>
      <c r="AO34" s="2"/>
      <c r="AP34" s="2"/>
      <c r="AQ34" s="2"/>
      <c r="AR34" s="2"/>
      <c r="AS34" s="2"/>
      <c r="AU34" s="2"/>
      <c r="AV34" s="2"/>
      <c r="AW34" s="2"/>
      <c r="AX34" s="2"/>
      <c r="AY34" s="2"/>
      <c r="AZ34" s="2"/>
      <c r="BA34" s="2"/>
      <c r="BB34" s="2"/>
      <c r="BG34" s="97"/>
    </row>
    <row r="35" spans="1:54" ht="13.5" thickBot="1">
      <c r="A35" s="2"/>
      <c r="B35" s="2"/>
      <c r="C35" s="2"/>
      <c r="D35" s="2"/>
      <c r="E35" s="204" t="s">
        <v>58</v>
      </c>
      <c r="F35" s="205"/>
      <c r="G35" s="205"/>
      <c r="H35" s="206"/>
      <c r="I35" s="207"/>
      <c r="J35" s="111">
        <f>SUMIF($AY$13:$AY$30,J$33,$BA$13:$BA$30)</f>
        <v>0</v>
      </c>
      <c r="K35" s="109">
        <f aca="true" t="shared" si="7" ref="K35:AJ35">SUMIF($AY$13:$AY$30,K$33,$BA$13:$BA$30)</f>
        <v>0</v>
      </c>
      <c r="L35" s="110">
        <f t="shared" si="7"/>
        <v>0</v>
      </c>
      <c r="M35" s="111">
        <f t="shared" si="7"/>
        <v>0</v>
      </c>
      <c r="N35" s="109">
        <f t="shared" si="7"/>
        <v>0</v>
      </c>
      <c r="O35" s="110">
        <f t="shared" si="7"/>
        <v>0</v>
      </c>
      <c r="P35" s="111">
        <f t="shared" si="7"/>
        <v>0</v>
      </c>
      <c r="Q35" s="109">
        <f t="shared" si="7"/>
        <v>0</v>
      </c>
      <c r="R35" s="109">
        <f t="shared" si="7"/>
        <v>0</v>
      </c>
      <c r="S35" s="109">
        <f t="shared" si="7"/>
        <v>0</v>
      </c>
      <c r="T35" s="109">
        <f t="shared" si="7"/>
        <v>0</v>
      </c>
      <c r="U35" s="109">
        <f t="shared" si="7"/>
        <v>0</v>
      </c>
      <c r="V35" s="109">
        <f t="shared" si="7"/>
        <v>0</v>
      </c>
      <c r="W35" s="109">
        <f t="shared" si="7"/>
        <v>0</v>
      </c>
      <c r="X35" s="109">
        <f t="shared" si="7"/>
        <v>0</v>
      </c>
      <c r="Y35" s="110">
        <f t="shared" si="7"/>
        <v>0</v>
      </c>
      <c r="Z35" s="111">
        <f t="shared" si="7"/>
        <v>0</v>
      </c>
      <c r="AA35" s="109">
        <f t="shared" si="7"/>
        <v>0</v>
      </c>
      <c r="AB35" s="109">
        <f t="shared" si="7"/>
        <v>0</v>
      </c>
      <c r="AC35" s="109">
        <f t="shared" si="7"/>
        <v>0</v>
      </c>
      <c r="AD35" s="109">
        <f t="shared" si="7"/>
        <v>0</v>
      </c>
      <c r="AE35" s="109">
        <f t="shared" si="7"/>
        <v>0</v>
      </c>
      <c r="AF35" s="109">
        <f t="shared" si="7"/>
        <v>0</v>
      </c>
      <c r="AG35" s="109">
        <f t="shared" si="7"/>
        <v>0</v>
      </c>
      <c r="AH35" s="109">
        <f t="shared" si="7"/>
        <v>0</v>
      </c>
      <c r="AI35" s="109">
        <f t="shared" si="7"/>
        <v>0</v>
      </c>
      <c r="AJ35" s="110">
        <f t="shared" si="7"/>
        <v>0</v>
      </c>
      <c r="AK35" s="2"/>
      <c r="AL35" s="2"/>
      <c r="AM35" s="2"/>
      <c r="AN35" s="2"/>
      <c r="AO35" s="2"/>
      <c r="AP35" s="2"/>
      <c r="AQ35" s="2"/>
      <c r="AR35" s="2"/>
      <c r="AS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"/>
      <c r="B36" s="2"/>
      <c r="C36" s="2"/>
      <c r="D36" s="2"/>
      <c r="E36" s="114"/>
      <c r="F36" s="115"/>
      <c r="G36" s="115"/>
      <c r="H36" s="115"/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"/>
      <c r="AL36" s="2"/>
      <c r="AM36" s="2"/>
      <c r="AN36" s="2"/>
      <c r="AO36" s="2"/>
      <c r="AP36" s="2"/>
      <c r="AQ36" s="2"/>
      <c r="AR36" s="2"/>
      <c r="AS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2"/>
      <c r="B37" s="2"/>
      <c r="C37" s="2"/>
      <c r="D37" s="2"/>
      <c r="E37" s="114"/>
      <c r="F37" s="115"/>
      <c r="G37" s="115"/>
      <c r="H37" s="115"/>
      <c r="I37" s="11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</row>
    <row r="38" spans="1:54" ht="15" customHeight="1">
      <c r="A38" s="2"/>
      <c r="B38" s="2"/>
      <c r="C38" s="2"/>
      <c r="D38" s="2"/>
      <c r="E38" s="184" t="s">
        <v>59</v>
      </c>
      <c r="F38" s="184"/>
      <c r="G38" s="184"/>
      <c r="H38" s="81"/>
      <c r="I38" s="120"/>
      <c r="J38" s="120"/>
      <c r="K38" s="120"/>
      <c r="L38" s="120"/>
      <c r="M38" s="120"/>
      <c r="N38" s="120"/>
      <c r="O38" s="182"/>
      <c r="P38" s="182"/>
      <c r="Q38" s="182"/>
      <c r="R38" s="182"/>
      <c r="S38" s="68"/>
      <c r="T38" s="121"/>
      <c r="U38" s="121"/>
      <c r="V38" s="121"/>
      <c r="W38" s="121"/>
      <c r="X38" s="121"/>
      <c r="Z38" s="121"/>
      <c r="AE38" s="121"/>
      <c r="AF38" s="121"/>
      <c r="AG38" s="121"/>
      <c r="AH38" s="121"/>
      <c r="AI38" s="121"/>
      <c r="AJ38" s="121"/>
      <c r="AK38"/>
      <c r="AL38"/>
      <c r="AM38"/>
      <c r="AN38"/>
      <c r="AO38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</row>
    <row r="39" spans="1:54" ht="12" customHeight="1">
      <c r="A39" s="2"/>
      <c r="B39" s="2" t="s">
        <v>60</v>
      </c>
      <c r="C39" s="2"/>
      <c r="D39" s="2"/>
      <c r="E39" s="68"/>
      <c r="F39" s="68"/>
      <c r="G39" s="68"/>
      <c r="H39" s="68"/>
      <c r="I39" s="68"/>
      <c r="J39" s="68"/>
      <c r="K39" s="68" t="s">
        <v>61</v>
      </c>
      <c r="L39" s="68"/>
      <c r="M39" s="68"/>
      <c r="N39" s="68"/>
      <c r="O39" s="182"/>
      <c r="P39" s="182"/>
      <c r="Q39" s="182"/>
      <c r="R39" s="182"/>
      <c r="S39" s="119"/>
      <c r="T39" s="119"/>
      <c r="U39" s="119"/>
      <c r="V39" s="119"/>
      <c r="W39" s="183"/>
      <c r="X39" s="183"/>
      <c r="Z39" s="183"/>
      <c r="AE39" s="183"/>
      <c r="AF39" s="183"/>
      <c r="AG39" s="183"/>
      <c r="AH39" s="183"/>
      <c r="AI39" s="183"/>
      <c r="AJ39" s="183"/>
      <c r="AK39"/>
      <c r="AL39"/>
      <c r="AM39"/>
      <c r="AN39"/>
      <c r="AO39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</row>
    <row r="40" spans="1:54" ht="10.5" customHeight="1">
      <c r="A40" s="2"/>
      <c r="B40" s="2"/>
      <c r="C40" s="2"/>
      <c r="D40" s="2"/>
      <c r="E40" s="69"/>
      <c r="F40" s="195" t="s">
        <v>62</v>
      </c>
      <c r="G40" s="195"/>
      <c r="H40" s="70"/>
      <c r="I40" s="71"/>
      <c r="J40" s="2"/>
      <c r="M40" s="2"/>
      <c r="N40" s="2"/>
      <c r="O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</row>
    <row r="41" spans="1:52" ht="12.75">
      <c r="A41" s="2"/>
      <c r="B41" s="2"/>
      <c r="C41" s="2"/>
      <c r="D41" s="2"/>
      <c r="H41" s="81"/>
      <c r="I41" s="72"/>
      <c r="J41" s="72"/>
      <c r="K41" s="72"/>
      <c r="L41" s="72"/>
      <c r="M41" s="72"/>
      <c r="N41" s="72"/>
      <c r="O41" s="72"/>
      <c r="P41" s="72"/>
      <c r="Q41" s="7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  <c r="AW41" s="2"/>
      <c r="AX41" s="2"/>
      <c r="AY41" s="2"/>
      <c r="AZ41" s="73"/>
    </row>
    <row r="42" spans="5:52" ht="13.5">
      <c r="E42" s="184" t="s">
        <v>153</v>
      </c>
      <c r="F42" s="184"/>
      <c r="G42" s="184"/>
      <c r="H42" s="83"/>
      <c r="I42" s="120"/>
      <c r="J42" s="120"/>
      <c r="K42" s="120"/>
      <c r="L42" s="120"/>
      <c r="M42" s="120"/>
      <c r="N42" s="120"/>
      <c r="O42" s="182"/>
      <c r="P42"/>
      <c r="Q42"/>
      <c r="R42" s="2"/>
      <c r="S42" s="185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K42" s="2"/>
      <c r="AL42" s="2"/>
      <c r="AM42" s="2"/>
      <c r="AN42" s="2"/>
      <c r="AO42" s="2"/>
      <c r="AP42" s="2"/>
      <c r="AQ42" s="2"/>
      <c r="AR42" s="2"/>
      <c r="AS42" s="2"/>
      <c r="AU42" s="2"/>
      <c r="AV42" s="2"/>
      <c r="AW42" s="2"/>
      <c r="AX42" s="2"/>
      <c r="AY42" s="2"/>
      <c r="AZ42" s="73"/>
    </row>
    <row r="43" spans="8:17" ht="15" customHeight="1">
      <c r="H43" s="82"/>
      <c r="I43" s="68"/>
      <c r="J43" s="68"/>
      <c r="K43" s="68" t="s">
        <v>61</v>
      </c>
      <c r="L43" s="68"/>
      <c r="M43" s="68"/>
      <c r="N43" s="68"/>
      <c r="O43" s="182"/>
      <c r="P43" s="72"/>
      <c r="Q43" s="72"/>
    </row>
    <row r="44" spans="5:17" ht="15.75" customHeight="1">
      <c r="E44" s="193"/>
      <c r="F44" s="194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</sheetData>
  <sheetProtection/>
  <mergeCells count="96">
    <mergeCell ref="F7:F12"/>
    <mergeCell ref="G7:G12"/>
    <mergeCell ref="V11:V12"/>
    <mergeCell ref="W11:W12"/>
    <mergeCell ref="A1:BA1"/>
    <mergeCell ref="M2:AM2"/>
    <mergeCell ref="E3:K3"/>
    <mergeCell ref="R3:S3"/>
    <mergeCell ref="V3:AC3"/>
    <mergeCell ref="A7:A12"/>
    <mergeCell ref="D7:D12"/>
    <mergeCell ref="E7:E12"/>
    <mergeCell ref="O11:O12"/>
    <mergeCell ref="P11:P12"/>
    <mergeCell ref="I7:I12"/>
    <mergeCell ref="J7:AO9"/>
    <mergeCell ref="AP7:AX7"/>
    <mergeCell ref="Q11:Q12"/>
    <mergeCell ref="R11:R12"/>
    <mergeCell ref="S11:S12"/>
    <mergeCell ref="T11:T12"/>
    <mergeCell ref="U11:U12"/>
    <mergeCell ref="AB11:AB12"/>
    <mergeCell ref="AC11:AC12"/>
    <mergeCell ref="AY7:BA8"/>
    <mergeCell ref="AQ8:AX8"/>
    <mergeCell ref="AR9:AX9"/>
    <mergeCell ref="J11:J12"/>
    <mergeCell ref="K11:K12"/>
    <mergeCell ref="L11:L12"/>
    <mergeCell ref="M11:M12"/>
    <mergeCell ref="N11:N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E13:E15"/>
    <mergeCell ref="F13:F15"/>
    <mergeCell ref="G13:G15"/>
    <mergeCell ref="H13:H15"/>
    <mergeCell ref="AJ11:AJ12"/>
    <mergeCell ref="AK11:AK12"/>
    <mergeCell ref="X11:X12"/>
    <mergeCell ref="Y11:Y12"/>
    <mergeCell ref="Z11:Z12"/>
    <mergeCell ref="AA11:AA12"/>
    <mergeCell ref="I13:I15"/>
    <mergeCell ref="A16:A18"/>
    <mergeCell ref="D16:D18"/>
    <mergeCell ref="E16:E18"/>
    <mergeCell ref="F16:F18"/>
    <mergeCell ref="G16:G18"/>
    <mergeCell ref="H16:H18"/>
    <mergeCell ref="I16:I18"/>
    <mergeCell ref="A13:A15"/>
    <mergeCell ref="D13:D15"/>
    <mergeCell ref="H22:H24"/>
    <mergeCell ref="I22:I24"/>
    <mergeCell ref="A19:A21"/>
    <mergeCell ref="D19:D21"/>
    <mergeCell ref="E19:E21"/>
    <mergeCell ref="F19:F21"/>
    <mergeCell ref="G19:G21"/>
    <mergeCell ref="H19:H21"/>
    <mergeCell ref="E25:E27"/>
    <mergeCell ref="F25:F27"/>
    <mergeCell ref="G25:G27"/>
    <mergeCell ref="H25:H27"/>
    <mergeCell ref="I19:I21"/>
    <mergeCell ref="A22:A24"/>
    <mergeCell ref="D22:D24"/>
    <mergeCell ref="E22:E24"/>
    <mergeCell ref="F22:F24"/>
    <mergeCell ref="G22:G24"/>
    <mergeCell ref="I25:I27"/>
    <mergeCell ref="A28:A30"/>
    <mergeCell ref="D28:D30"/>
    <mergeCell ref="E28:E30"/>
    <mergeCell ref="F28:F30"/>
    <mergeCell ref="G28:G30"/>
    <mergeCell ref="H28:H30"/>
    <mergeCell ref="I28:I30"/>
    <mergeCell ref="A25:A27"/>
    <mergeCell ref="D25:D27"/>
    <mergeCell ref="AH31:AO31"/>
    <mergeCell ref="F40:G40"/>
    <mergeCell ref="E44:F44"/>
    <mergeCell ref="E33:I33"/>
    <mergeCell ref="E34:I34"/>
    <mergeCell ref="E35:I35"/>
  </mergeCells>
  <conditionalFormatting sqref="J28:AN28 J16:N16 J25:N25 P25:AN25 J13:N13 AJ16:AM16 J22:N22 P13:AG13 P16:AG16 P22:AN22 AJ13:AM13 AJ19:AM19 J19:N19 O13:O27 P19:AG19 AH13:AI21 AN13:AN21">
    <cfRule type="cellIs" priority="1" dxfId="1" operator="equal" stopIfTrue="1">
      <formula>$BH$12</formula>
    </cfRule>
    <cfRule type="cellIs" priority="2" dxfId="24" operator="equal" stopIfTrue="1">
      <formula>$BH$13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selection activeCell="Y45" sqref="Y45"/>
    </sheetView>
  </sheetViews>
  <sheetFormatPr defaultColWidth="9.33203125" defaultRowHeight="12.75"/>
  <cols>
    <col min="1" max="1" width="7.83203125" style="128" customWidth="1"/>
    <col min="2" max="6" width="4.33203125" style="128" customWidth="1"/>
    <col min="7" max="7" width="4.33203125" style="128" hidden="1" customWidth="1"/>
    <col min="8" max="8" width="4.33203125" style="128" customWidth="1"/>
    <col min="9" max="9" width="7.83203125" style="128" customWidth="1"/>
    <col min="10" max="14" width="4.33203125" style="128" customWidth="1"/>
    <col min="15" max="15" width="4.33203125" style="128" hidden="1" customWidth="1"/>
    <col min="16" max="16" width="4.33203125" style="128" customWidth="1"/>
    <col min="17" max="17" width="7.83203125" style="128" customWidth="1"/>
    <col min="18" max="22" width="4.33203125" style="128" customWidth="1"/>
    <col min="23" max="16384" width="9.33203125" style="128" customWidth="1"/>
  </cols>
  <sheetData>
    <row r="1" spans="1:23" ht="12.75">
      <c r="A1" s="125"/>
      <c r="B1" s="125"/>
      <c r="C1" s="125"/>
      <c r="D1" s="125"/>
      <c r="E1" s="125"/>
      <c r="F1" s="125"/>
      <c r="G1" s="125"/>
      <c r="H1" s="125"/>
      <c r="I1" s="125"/>
      <c r="J1" s="126">
        <v>2</v>
      </c>
      <c r="K1" s="126">
        <v>0</v>
      </c>
      <c r="L1" s="126">
        <v>0</v>
      </c>
      <c r="M1" s="126">
        <v>7</v>
      </c>
      <c r="N1" s="125"/>
      <c r="O1" s="125"/>
      <c r="P1" s="125"/>
      <c r="Q1" s="125"/>
      <c r="R1" s="125"/>
      <c r="S1" s="125"/>
      <c r="T1" s="125"/>
      <c r="U1" s="125"/>
      <c r="V1" s="125"/>
      <c r="W1" s="127"/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7"/>
    </row>
    <row r="3" spans="1:23" ht="12.75">
      <c r="A3" s="129"/>
      <c r="B3" s="130" t="s">
        <v>154</v>
      </c>
      <c r="C3" s="131"/>
      <c r="D3" s="132"/>
      <c r="E3" s="132"/>
      <c r="F3" s="133"/>
      <c r="G3" s="125"/>
      <c r="H3" s="125"/>
      <c r="I3" s="129"/>
      <c r="J3" s="130" t="s">
        <v>155</v>
      </c>
      <c r="K3" s="131"/>
      <c r="L3" s="132"/>
      <c r="M3" s="132"/>
      <c r="N3" s="133"/>
      <c r="O3" s="125"/>
      <c r="P3" s="125"/>
      <c r="Q3" s="129"/>
      <c r="R3" s="134" t="s">
        <v>156</v>
      </c>
      <c r="S3" s="130"/>
      <c r="T3" s="132"/>
      <c r="U3" s="132"/>
      <c r="V3" s="133"/>
      <c r="W3" s="127"/>
    </row>
    <row r="4" spans="1:23" ht="12.75">
      <c r="A4" s="135" t="s">
        <v>124</v>
      </c>
      <c r="B4" s="136">
        <v>1</v>
      </c>
      <c r="C4" s="137">
        <v>8</v>
      </c>
      <c r="D4" s="137">
        <v>15</v>
      </c>
      <c r="E4" s="137">
        <v>22</v>
      </c>
      <c r="F4" s="138">
        <v>29</v>
      </c>
      <c r="G4" s="139"/>
      <c r="H4" s="139"/>
      <c r="I4" s="135" t="s">
        <v>124</v>
      </c>
      <c r="J4" s="137"/>
      <c r="K4" s="137">
        <v>5</v>
      </c>
      <c r="L4" s="137">
        <v>12</v>
      </c>
      <c r="M4" s="137">
        <v>19</v>
      </c>
      <c r="N4" s="138">
        <v>26</v>
      </c>
      <c r="O4" s="139"/>
      <c r="P4" s="139"/>
      <c r="Q4" s="135" t="s">
        <v>124</v>
      </c>
      <c r="R4" s="137"/>
      <c r="S4" s="137">
        <v>5</v>
      </c>
      <c r="T4" s="140">
        <v>12</v>
      </c>
      <c r="U4" s="137">
        <v>19</v>
      </c>
      <c r="V4" s="138">
        <v>26</v>
      </c>
      <c r="W4" s="141"/>
    </row>
    <row r="5" spans="1:23" ht="12.75">
      <c r="A5" s="135" t="s">
        <v>157</v>
      </c>
      <c r="B5" s="137">
        <v>2</v>
      </c>
      <c r="C5" s="137">
        <v>9</v>
      </c>
      <c r="D5" s="137">
        <v>16</v>
      </c>
      <c r="E5" s="137">
        <v>23</v>
      </c>
      <c r="F5" s="138">
        <v>30</v>
      </c>
      <c r="G5" s="139"/>
      <c r="H5" s="139"/>
      <c r="I5" s="135" t="s">
        <v>157</v>
      </c>
      <c r="J5" s="137"/>
      <c r="K5" s="137">
        <v>6</v>
      </c>
      <c r="L5" s="137">
        <v>13</v>
      </c>
      <c r="M5" s="137">
        <v>20</v>
      </c>
      <c r="N5" s="138">
        <v>27</v>
      </c>
      <c r="O5" s="139"/>
      <c r="P5" s="139"/>
      <c r="Q5" s="135" t="s">
        <v>157</v>
      </c>
      <c r="R5" s="137"/>
      <c r="S5" s="137">
        <v>6</v>
      </c>
      <c r="T5" s="137">
        <v>13</v>
      </c>
      <c r="U5" s="137">
        <v>20</v>
      </c>
      <c r="V5" s="138">
        <v>27</v>
      </c>
      <c r="W5" s="141"/>
    </row>
    <row r="6" spans="1:23" ht="12.75">
      <c r="A6" s="135" t="s">
        <v>158</v>
      </c>
      <c r="B6" s="137">
        <v>3</v>
      </c>
      <c r="C6" s="137">
        <v>10</v>
      </c>
      <c r="D6" s="137">
        <v>17</v>
      </c>
      <c r="E6" s="137">
        <v>24</v>
      </c>
      <c r="F6" s="138">
        <v>31</v>
      </c>
      <c r="G6" s="139"/>
      <c r="H6" s="139"/>
      <c r="I6" s="135" t="s">
        <v>158</v>
      </c>
      <c r="J6" s="137"/>
      <c r="K6" s="137">
        <v>7</v>
      </c>
      <c r="L6" s="137">
        <v>14</v>
      </c>
      <c r="M6" s="137">
        <v>21</v>
      </c>
      <c r="N6" s="138">
        <v>28</v>
      </c>
      <c r="O6" s="139"/>
      <c r="P6" s="139"/>
      <c r="Q6" s="135" t="s">
        <v>158</v>
      </c>
      <c r="R6" s="137"/>
      <c r="S6" s="137">
        <v>7</v>
      </c>
      <c r="T6" s="137">
        <v>14</v>
      </c>
      <c r="U6" s="137">
        <v>21</v>
      </c>
      <c r="V6" s="138">
        <v>28</v>
      </c>
      <c r="W6" s="141"/>
    </row>
    <row r="7" spans="1:23" ht="12.75">
      <c r="A7" s="135" t="s">
        <v>159</v>
      </c>
      <c r="B7" s="137">
        <v>4</v>
      </c>
      <c r="C7" s="137">
        <v>11</v>
      </c>
      <c r="D7" s="137">
        <v>18</v>
      </c>
      <c r="E7" s="137">
        <v>25</v>
      </c>
      <c r="F7" s="138"/>
      <c r="G7" s="139"/>
      <c r="H7" s="139"/>
      <c r="I7" s="135" t="s">
        <v>159</v>
      </c>
      <c r="J7" s="137">
        <v>1</v>
      </c>
      <c r="K7" s="137">
        <v>8</v>
      </c>
      <c r="L7" s="142">
        <v>15</v>
      </c>
      <c r="M7" s="137">
        <v>22</v>
      </c>
      <c r="N7" s="138"/>
      <c r="O7" s="139"/>
      <c r="P7" s="139"/>
      <c r="Q7" s="135" t="s">
        <v>159</v>
      </c>
      <c r="R7" s="137">
        <v>1</v>
      </c>
      <c r="S7" s="137">
        <v>8</v>
      </c>
      <c r="T7" s="137">
        <v>15</v>
      </c>
      <c r="U7" s="137">
        <v>22</v>
      </c>
      <c r="V7" s="138">
        <v>29</v>
      </c>
      <c r="W7" s="141"/>
    </row>
    <row r="8" spans="1:23" ht="12.75">
      <c r="A8" s="135" t="s">
        <v>160</v>
      </c>
      <c r="B8" s="137">
        <v>5</v>
      </c>
      <c r="C8" s="137">
        <v>12</v>
      </c>
      <c r="D8" s="137">
        <v>19</v>
      </c>
      <c r="E8" s="137">
        <v>26</v>
      </c>
      <c r="F8" s="138"/>
      <c r="G8" s="139"/>
      <c r="H8" s="139"/>
      <c r="I8" s="135" t="s">
        <v>160</v>
      </c>
      <c r="J8" s="137">
        <v>2</v>
      </c>
      <c r="K8" s="137">
        <v>9</v>
      </c>
      <c r="L8" s="136">
        <v>16</v>
      </c>
      <c r="M8" s="137">
        <v>23</v>
      </c>
      <c r="N8" s="138"/>
      <c r="O8" s="139"/>
      <c r="P8" s="139"/>
      <c r="Q8" s="135" t="s">
        <v>160</v>
      </c>
      <c r="R8" s="137">
        <v>2</v>
      </c>
      <c r="S8" s="137">
        <v>9</v>
      </c>
      <c r="T8" s="137">
        <v>16</v>
      </c>
      <c r="U8" s="137">
        <v>23</v>
      </c>
      <c r="V8" s="138">
        <v>30</v>
      </c>
      <c r="W8" s="141"/>
    </row>
    <row r="9" spans="1:23" ht="12.75">
      <c r="A9" s="143" t="s">
        <v>161</v>
      </c>
      <c r="B9" s="144">
        <v>6</v>
      </c>
      <c r="C9" s="144">
        <v>13</v>
      </c>
      <c r="D9" s="144">
        <v>20</v>
      </c>
      <c r="E9" s="144">
        <v>27</v>
      </c>
      <c r="F9" s="138"/>
      <c r="G9" s="139"/>
      <c r="H9" s="139"/>
      <c r="I9" s="143" t="s">
        <v>161</v>
      </c>
      <c r="J9" s="144">
        <v>3</v>
      </c>
      <c r="K9" s="144">
        <v>10</v>
      </c>
      <c r="L9" s="144">
        <v>17</v>
      </c>
      <c r="M9" s="144">
        <v>24</v>
      </c>
      <c r="N9" s="138"/>
      <c r="O9" s="139"/>
      <c r="P9" s="139"/>
      <c r="Q9" s="143" t="s">
        <v>161</v>
      </c>
      <c r="R9" s="144">
        <v>3</v>
      </c>
      <c r="S9" s="144">
        <v>10</v>
      </c>
      <c r="T9" s="144">
        <v>17</v>
      </c>
      <c r="U9" s="144">
        <v>24</v>
      </c>
      <c r="V9" s="145">
        <v>31</v>
      </c>
      <c r="W9" s="141"/>
    </row>
    <row r="10" spans="1:23" ht="12.75">
      <c r="A10" s="146" t="s">
        <v>146</v>
      </c>
      <c r="B10" s="147">
        <v>7</v>
      </c>
      <c r="C10" s="147">
        <v>14</v>
      </c>
      <c r="D10" s="147">
        <v>21</v>
      </c>
      <c r="E10" s="147">
        <v>28</v>
      </c>
      <c r="F10" s="148"/>
      <c r="G10" s="139"/>
      <c r="H10" s="139"/>
      <c r="I10" s="146" t="s">
        <v>146</v>
      </c>
      <c r="J10" s="147">
        <v>4</v>
      </c>
      <c r="K10" s="147">
        <v>11</v>
      </c>
      <c r="L10" s="147">
        <v>18</v>
      </c>
      <c r="M10" s="147">
        <v>25</v>
      </c>
      <c r="N10" s="148"/>
      <c r="O10" s="139"/>
      <c r="P10" s="139"/>
      <c r="Q10" s="146" t="s">
        <v>146</v>
      </c>
      <c r="R10" s="147">
        <v>4</v>
      </c>
      <c r="S10" s="149">
        <v>11</v>
      </c>
      <c r="T10" s="147">
        <v>18</v>
      </c>
      <c r="U10" s="147">
        <v>25</v>
      </c>
      <c r="V10" s="148"/>
      <c r="W10" s="141"/>
    </row>
    <row r="11" spans="1:23" ht="12.75">
      <c r="A11" s="290">
        <v>1</v>
      </c>
      <c r="B11" s="290"/>
      <c r="C11" s="289" t="s">
        <v>162</v>
      </c>
      <c r="D11" s="289"/>
      <c r="E11" s="289"/>
      <c r="F11" s="289"/>
      <c r="G11" s="125"/>
      <c r="H11" s="125"/>
      <c r="I11" s="290">
        <v>2</v>
      </c>
      <c r="J11" s="290"/>
      <c r="K11" s="289" t="s">
        <v>162</v>
      </c>
      <c r="L11" s="289"/>
      <c r="M11" s="291">
        <v>39128</v>
      </c>
      <c r="N11" s="289"/>
      <c r="O11" s="125"/>
      <c r="P11" s="125"/>
      <c r="Q11" s="290">
        <v>3</v>
      </c>
      <c r="R11" s="290"/>
      <c r="S11" s="289" t="s">
        <v>162</v>
      </c>
      <c r="T11" s="289"/>
      <c r="U11" s="289"/>
      <c r="V11" s="289"/>
      <c r="W11" s="127"/>
    </row>
    <row r="12" spans="1:23" ht="12.75">
      <c r="A12" s="289" t="s">
        <v>163</v>
      </c>
      <c r="B12" s="289"/>
      <c r="C12" s="288">
        <v>22</v>
      </c>
      <c r="D12" s="288"/>
      <c r="E12" s="288"/>
      <c r="F12" s="288"/>
      <c r="G12" s="125"/>
      <c r="H12" s="125"/>
      <c r="I12" s="289" t="s">
        <v>163</v>
      </c>
      <c r="J12" s="289"/>
      <c r="K12" s="288">
        <v>19</v>
      </c>
      <c r="L12" s="288"/>
      <c r="M12" s="288"/>
      <c r="N12" s="288"/>
      <c r="O12" s="125"/>
      <c r="P12" s="125"/>
      <c r="Q12" s="289" t="s">
        <v>163</v>
      </c>
      <c r="R12" s="289"/>
      <c r="S12" s="288">
        <v>21</v>
      </c>
      <c r="T12" s="288"/>
      <c r="U12" s="288"/>
      <c r="V12" s="288"/>
      <c r="W12" s="127"/>
    </row>
    <row r="13" spans="1:23" ht="12.75">
      <c r="A13" s="289" t="s">
        <v>164</v>
      </c>
      <c r="B13" s="289"/>
      <c r="C13" s="288">
        <v>176</v>
      </c>
      <c r="D13" s="288"/>
      <c r="E13" s="288"/>
      <c r="F13" s="288"/>
      <c r="G13" s="125"/>
      <c r="H13" s="125"/>
      <c r="I13" s="289" t="s">
        <v>164</v>
      </c>
      <c r="J13" s="289"/>
      <c r="K13" s="288">
        <v>151</v>
      </c>
      <c r="L13" s="288"/>
      <c r="M13" s="288">
        <v>7</v>
      </c>
      <c r="N13" s="288"/>
      <c r="O13" s="125"/>
      <c r="P13" s="125"/>
      <c r="Q13" s="289" t="s">
        <v>164</v>
      </c>
      <c r="R13" s="289"/>
      <c r="S13" s="288">
        <v>168</v>
      </c>
      <c r="T13" s="288"/>
      <c r="U13" s="288"/>
      <c r="V13" s="288"/>
      <c r="W13" s="127"/>
    </row>
    <row r="14" spans="1:23" ht="12.75">
      <c r="A14" s="289" t="s">
        <v>165</v>
      </c>
      <c r="B14" s="289"/>
      <c r="C14" s="288">
        <v>9</v>
      </c>
      <c r="D14" s="288"/>
      <c r="E14" s="288"/>
      <c r="F14" s="288"/>
      <c r="G14" s="125"/>
      <c r="H14" s="125"/>
      <c r="I14" s="289" t="s">
        <v>165</v>
      </c>
      <c r="J14" s="289"/>
      <c r="K14" s="288">
        <v>9</v>
      </c>
      <c r="L14" s="288"/>
      <c r="M14" s="288"/>
      <c r="N14" s="288"/>
      <c r="O14" s="125"/>
      <c r="P14" s="125"/>
      <c r="Q14" s="289" t="s">
        <v>165</v>
      </c>
      <c r="R14" s="289"/>
      <c r="S14" s="288">
        <v>10</v>
      </c>
      <c r="T14" s="288"/>
      <c r="U14" s="288"/>
      <c r="V14" s="288"/>
      <c r="W14" s="127"/>
    </row>
    <row r="15" spans="1:23" ht="12.75">
      <c r="A15" s="125"/>
      <c r="B15" s="125"/>
      <c r="C15" s="150"/>
      <c r="D15" s="125"/>
      <c r="E15" s="125"/>
      <c r="F15" s="125"/>
      <c r="G15" s="125"/>
      <c r="H15" s="125"/>
      <c r="I15" s="125"/>
      <c r="J15" s="125"/>
      <c r="K15" s="150"/>
      <c r="L15" s="125"/>
      <c r="M15" s="125"/>
      <c r="N15" s="125"/>
      <c r="O15" s="125"/>
      <c r="P15" s="125"/>
      <c r="Q15" s="125"/>
      <c r="R15" s="125"/>
      <c r="S15" s="150"/>
      <c r="T15" s="125"/>
      <c r="U15" s="125"/>
      <c r="V15" s="125"/>
      <c r="W15" s="127"/>
    </row>
    <row r="16" spans="1:23" ht="12.75">
      <c r="A16" s="129"/>
      <c r="B16" s="130" t="s">
        <v>166</v>
      </c>
      <c r="C16" s="125"/>
      <c r="D16" s="132"/>
      <c r="E16" s="132"/>
      <c r="F16" s="133"/>
      <c r="G16" s="125"/>
      <c r="H16" s="125"/>
      <c r="I16" s="129"/>
      <c r="J16" s="130" t="s">
        <v>167</v>
      </c>
      <c r="K16" s="125"/>
      <c r="L16" s="132"/>
      <c r="M16" s="132"/>
      <c r="N16" s="133"/>
      <c r="O16" s="125"/>
      <c r="P16" s="125"/>
      <c r="Q16" s="129"/>
      <c r="R16" s="130" t="s">
        <v>168</v>
      </c>
      <c r="S16" s="125"/>
      <c r="T16" s="132"/>
      <c r="U16" s="132"/>
      <c r="V16" s="133"/>
      <c r="W16" s="127"/>
    </row>
    <row r="17" spans="1:23" ht="12.75">
      <c r="A17" s="135" t="s">
        <v>124</v>
      </c>
      <c r="B17" s="151">
        <v>30</v>
      </c>
      <c r="C17" s="137">
        <v>2</v>
      </c>
      <c r="D17" s="136">
        <v>9</v>
      </c>
      <c r="E17" s="137">
        <v>16</v>
      </c>
      <c r="F17" s="138">
        <v>23</v>
      </c>
      <c r="G17" s="139"/>
      <c r="H17" s="139"/>
      <c r="I17" s="135" t="s">
        <v>124</v>
      </c>
      <c r="J17" s="137"/>
      <c r="K17" s="136">
        <v>7</v>
      </c>
      <c r="L17" s="137">
        <v>14</v>
      </c>
      <c r="M17" s="137">
        <v>21</v>
      </c>
      <c r="N17" s="138">
        <v>28</v>
      </c>
      <c r="O17" s="139"/>
      <c r="P17" s="139"/>
      <c r="Q17" s="135" t="s">
        <v>124</v>
      </c>
      <c r="R17" s="137"/>
      <c r="S17" s="137">
        <v>4</v>
      </c>
      <c r="T17" s="137">
        <v>11</v>
      </c>
      <c r="U17" s="137">
        <v>18</v>
      </c>
      <c r="V17" s="152">
        <v>25</v>
      </c>
      <c r="W17" s="141"/>
    </row>
    <row r="18" spans="1:23" ht="12.75">
      <c r="A18" s="135" t="s">
        <v>157</v>
      </c>
      <c r="B18" s="137"/>
      <c r="C18" s="137">
        <v>3</v>
      </c>
      <c r="D18" s="136">
        <v>10</v>
      </c>
      <c r="E18" s="137">
        <v>17</v>
      </c>
      <c r="F18" s="138">
        <v>24</v>
      </c>
      <c r="G18" s="139"/>
      <c r="H18" s="139"/>
      <c r="I18" s="135" t="s">
        <v>157</v>
      </c>
      <c r="J18" s="136">
        <v>1</v>
      </c>
      <c r="K18" s="137">
        <v>8</v>
      </c>
      <c r="L18" s="137">
        <v>15</v>
      </c>
      <c r="M18" s="137">
        <v>22</v>
      </c>
      <c r="N18" s="138">
        <v>29</v>
      </c>
      <c r="O18" s="139"/>
      <c r="P18" s="139"/>
      <c r="Q18" s="135" t="s">
        <v>157</v>
      </c>
      <c r="R18" s="137"/>
      <c r="S18" s="137">
        <v>5</v>
      </c>
      <c r="T18" s="137">
        <v>12</v>
      </c>
      <c r="U18" s="137">
        <v>19</v>
      </c>
      <c r="V18" s="138">
        <v>26</v>
      </c>
      <c r="W18" s="141"/>
    </row>
    <row r="19" spans="1:23" ht="12.75">
      <c r="A19" s="135" t="s">
        <v>158</v>
      </c>
      <c r="B19" s="137"/>
      <c r="C19" s="137">
        <v>4</v>
      </c>
      <c r="D19" s="137">
        <v>11</v>
      </c>
      <c r="E19" s="137">
        <v>18</v>
      </c>
      <c r="F19" s="138">
        <v>25</v>
      </c>
      <c r="G19" s="139"/>
      <c r="H19" s="139"/>
      <c r="I19" s="135" t="s">
        <v>158</v>
      </c>
      <c r="J19" s="137">
        <v>2</v>
      </c>
      <c r="K19" s="137">
        <v>9</v>
      </c>
      <c r="L19" s="137">
        <v>16</v>
      </c>
      <c r="M19" s="137">
        <v>23</v>
      </c>
      <c r="N19" s="138">
        <v>30</v>
      </c>
      <c r="O19" s="139"/>
      <c r="P19" s="139"/>
      <c r="Q19" s="135" t="s">
        <v>158</v>
      </c>
      <c r="R19" s="137"/>
      <c r="S19" s="137">
        <v>6</v>
      </c>
      <c r="T19" s="137">
        <v>13</v>
      </c>
      <c r="U19" s="137">
        <v>20</v>
      </c>
      <c r="V19" s="138">
        <v>27</v>
      </c>
      <c r="W19" s="141"/>
    </row>
    <row r="20" spans="1:23" ht="12.75">
      <c r="A20" s="135" t="s">
        <v>159</v>
      </c>
      <c r="B20" s="137"/>
      <c r="C20" s="137">
        <v>5</v>
      </c>
      <c r="D20" s="137">
        <v>12</v>
      </c>
      <c r="E20" s="137">
        <v>19</v>
      </c>
      <c r="F20" s="138">
        <v>26</v>
      </c>
      <c r="G20" s="139"/>
      <c r="H20" s="139"/>
      <c r="I20" s="135" t="s">
        <v>159</v>
      </c>
      <c r="J20" s="137">
        <v>3</v>
      </c>
      <c r="K20" s="137">
        <v>10</v>
      </c>
      <c r="L20" s="137">
        <v>17</v>
      </c>
      <c r="M20" s="137">
        <v>24</v>
      </c>
      <c r="N20" s="138">
        <v>31</v>
      </c>
      <c r="O20" s="139"/>
      <c r="P20" s="139"/>
      <c r="Q20" s="135" t="s">
        <v>159</v>
      </c>
      <c r="R20" s="137"/>
      <c r="S20" s="137">
        <v>7</v>
      </c>
      <c r="T20" s="137">
        <v>14</v>
      </c>
      <c r="U20" s="137">
        <v>21</v>
      </c>
      <c r="V20" s="138">
        <v>28</v>
      </c>
      <c r="W20" s="141"/>
    </row>
    <row r="21" spans="1:23" ht="12.75">
      <c r="A21" s="135" t="s">
        <v>160</v>
      </c>
      <c r="B21" s="137"/>
      <c r="C21" s="137">
        <v>6</v>
      </c>
      <c r="D21" s="137">
        <v>13</v>
      </c>
      <c r="E21" s="137">
        <v>20</v>
      </c>
      <c r="F21" s="138">
        <v>27</v>
      </c>
      <c r="G21" s="139"/>
      <c r="H21" s="139"/>
      <c r="I21" s="135" t="s">
        <v>160</v>
      </c>
      <c r="J21" s="137">
        <v>4</v>
      </c>
      <c r="K21" s="137">
        <v>11</v>
      </c>
      <c r="L21" s="137">
        <v>18</v>
      </c>
      <c r="M21" s="137">
        <v>25</v>
      </c>
      <c r="N21" s="138"/>
      <c r="O21" s="139"/>
      <c r="P21" s="139"/>
      <c r="Q21" s="135" t="s">
        <v>160</v>
      </c>
      <c r="R21" s="137">
        <v>1</v>
      </c>
      <c r="S21" s="137">
        <v>8</v>
      </c>
      <c r="T21" s="137">
        <v>15</v>
      </c>
      <c r="U21" s="137">
        <v>22</v>
      </c>
      <c r="V21" s="138">
        <v>29</v>
      </c>
      <c r="W21" s="141"/>
    </row>
    <row r="22" spans="1:23" ht="12.75">
      <c r="A22" s="143" t="s">
        <v>161</v>
      </c>
      <c r="B22" s="144"/>
      <c r="C22" s="144">
        <v>7</v>
      </c>
      <c r="D22" s="144">
        <v>14</v>
      </c>
      <c r="E22" s="144">
        <v>21</v>
      </c>
      <c r="F22" s="145">
        <v>28</v>
      </c>
      <c r="G22" s="139"/>
      <c r="H22" s="139"/>
      <c r="I22" s="143" t="s">
        <v>161</v>
      </c>
      <c r="J22" s="153">
        <v>5</v>
      </c>
      <c r="K22" s="144">
        <v>12</v>
      </c>
      <c r="L22" s="144">
        <v>19</v>
      </c>
      <c r="M22" s="144">
        <v>26</v>
      </c>
      <c r="N22" s="138"/>
      <c r="O22" s="139"/>
      <c r="P22" s="139"/>
      <c r="Q22" s="143" t="s">
        <v>161</v>
      </c>
      <c r="R22" s="144">
        <v>2</v>
      </c>
      <c r="S22" s="144">
        <v>9</v>
      </c>
      <c r="T22" s="144">
        <v>16</v>
      </c>
      <c r="U22" s="144">
        <v>23</v>
      </c>
      <c r="V22" s="145">
        <v>30</v>
      </c>
      <c r="W22" s="141"/>
    </row>
    <row r="23" spans="1:23" ht="12.75">
      <c r="A23" s="146" t="s">
        <v>146</v>
      </c>
      <c r="B23" s="147">
        <v>1</v>
      </c>
      <c r="C23" s="149">
        <v>8</v>
      </c>
      <c r="D23" s="147">
        <v>15</v>
      </c>
      <c r="E23" s="147">
        <v>22</v>
      </c>
      <c r="F23" s="154">
        <v>29</v>
      </c>
      <c r="G23" s="139"/>
      <c r="H23" s="139"/>
      <c r="I23" s="146" t="s">
        <v>146</v>
      </c>
      <c r="J23" s="149">
        <v>6</v>
      </c>
      <c r="K23" s="147">
        <v>13</v>
      </c>
      <c r="L23" s="147">
        <v>20</v>
      </c>
      <c r="M23" s="147">
        <v>27</v>
      </c>
      <c r="N23" s="148"/>
      <c r="O23" s="139"/>
      <c r="P23" s="139"/>
      <c r="Q23" s="146" t="s">
        <v>146</v>
      </c>
      <c r="R23" s="147">
        <v>3</v>
      </c>
      <c r="S23" s="147">
        <v>10</v>
      </c>
      <c r="T23" s="147">
        <v>17</v>
      </c>
      <c r="U23" s="149">
        <v>24</v>
      </c>
      <c r="V23" s="148"/>
      <c r="W23" s="141"/>
    </row>
    <row r="24" spans="1:23" ht="12.75">
      <c r="A24" s="290">
        <v>4</v>
      </c>
      <c r="B24" s="290"/>
      <c r="C24" s="289" t="s">
        <v>162</v>
      </c>
      <c r="D24" s="289"/>
      <c r="E24" s="289"/>
      <c r="F24" s="289"/>
      <c r="G24" s="125"/>
      <c r="H24" s="125"/>
      <c r="I24" s="290">
        <v>5</v>
      </c>
      <c r="J24" s="290"/>
      <c r="K24" s="289" t="s">
        <v>162</v>
      </c>
      <c r="L24" s="289"/>
      <c r="M24" s="291">
        <v>39207</v>
      </c>
      <c r="N24" s="289"/>
      <c r="O24" s="125"/>
      <c r="P24" s="125"/>
      <c r="Q24" s="290">
        <v>6</v>
      </c>
      <c r="R24" s="290"/>
      <c r="S24" s="289" t="s">
        <v>162</v>
      </c>
      <c r="T24" s="289"/>
      <c r="U24" s="289"/>
      <c r="V24" s="289"/>
      <c r="W24" s="127"/>
    </row>
    <row r="25" spans="1:23" ht="12.75">
      <c r="A25" s="289" t="s">
        <v>163</v>
      </c>
      <c r="B25" s="289"/>
      <c r="C25" s="288">
        <v>18</v>
      </c>
      <c r="D25" s="288"/>
      <c r="E25" s="288"/>
      <c r="F25" s="288"/>
      <c r="G25" s="125"/>
      <c r="H25" s="125"/>
      <c r="I25" s="289" t="s">
        <v>163</v>
      </c>
      <c r="J25" s="289"/>
      <c r="K25" s="288">
        <v>22</v>
      </c>
      <c r="L25" s="288"/>
      <c r="M25" s="288"/>
      <c r="N25" s="288"/>
      <c r="O25" s="125"/>
      <c r="P25" s="125"/>
      <c r="Q25" s="289" t="s">
        <v>163</v>
      </c>
      <c r="R25" s="289"/>
      <c r="S25" s="288">
        <v>20</v>
      </c>
      <c r="T25" s="288"/>
      <c r="U25" s="288"/>
      <c r="V25" s="288"/>
      <c r="W25" s="127"/>
    </row>
    <row r="26" spans="1:23" ht="12.75">
      <c r="A26" s="289" t="s">
        <v>164</v>
      </c>
      <c r="B26" s="289"/>
      <c r="C26" s="288">
        <v>144</v>
      </c>
      <c r="D26" s="288"/>
      <c r="E26" s="288"/>
      <c r="F26" s="288"/>
      <c r="G26" s="125"/>
      <c r="H26" s="125"/>
      <c r="I26" s="289" t="s">
        <v>164</v>
      </c>
      <c r="J26" s="289"/>
      <c r="K26" s="288">
        <v>175</v>
      </c>
      <c r="L26" s="288"/>
      <c r="M26" s="288">
        <v>7</v>
      </c>
      <c r="N26" s="288"/>
      <c r="O26" s="125"/>
      <c r="P26" s="125"/>
      <c r="Q26" s="289" t="s">
        <v>164</v>
      </c>
      <c r="R26" s="289"/>
      <c r="S26" s="288">
        <v>160</v>
      </c>
      <c r="T26" s="288"/>
      <c r="U26" s="288"/>
      <c r="V26" s="288"/>
      <c r="W26" s="127"/>
    </row>
    <row r="27" spans="1:23" ht="12.75">
      <c r="A27" s="289" t="s">
        <v>165</v>
      </c>
      <c r="B27" s="289"/>
      <c r="C27" s="288">
        <v>12</v>
      </c>
      <c r="D27" s="288"/>
      <c r="E27" s="288"/>
      <c r="F27" s="288"/>
      <c r="G27" s="125"/>
      <c r="H27" s="125"/>
      <c r="I27" s="289" t="s">
        <v>165</v>
      </c>
      <c r="J27" s="289"/>
      <c r="K27" s="288">
        <v>9</v>
      </c>
      <c r="L27" s="288"/>
      <c r="M27" s="288"/>
      <c r="N27" s="288"/>
      <c r="O27" s="125"/>
      <c r="P27" s="125"/>
      <c r="Q27" s="289" t="s">
        <v>165</v>
      </c>
      <c r="R27" s="289"/>
      <c r="S27" s="288">
        <v>10</v>
      </c>
      <c r="T27" s="288"/>
      <c r="U27" s="288"/>
      <c r="V27" s="288"/>
      <c r="W27" s="127"/>
    </row>
    <row r="28" spans="1:23" ht="12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7"/>
    </row>
    <row r="29" spans="1:23" ht="12.75">
      <c r="A29" s="129"/>
      <c r="B29" s="155" t="s">
        <v>169</v>
      </c>
      <c r="C29" s="131"/>
      <c r="D29" s="132"/>
      <c r="E29" s="132"/>
      <c r="F29" s="133"/>
      <c r="G29" s="125"/>
      <c r="H29" s="125"/>
      <c r="I29" s="129"/>
      <c r="J29" s="130" t="s">
        <v>170</v>
      </c>
      <c r="K29" s="131"/>
      <c r="L29" s="132"/>
      <c r="M29" s="132"/>
      <c r="N29" s="133"/>
      <c r="O29" s="125"/>
      <c r="P29" s="125"/>
      <c r="Q29" s="129"/>
      <c r="R29" s="130" t="s">
        <v>171</v>
      </c>
      <c r="S29" s="131"/>
      <c r="T29" s="132"/>
      <c r="U29" s="132"/>
      <c r="V29" s="133"/>
      <c r="W29" s="127"/>
    </row>
    <row r="30" spans="1:23" ht="12.75">
      <c r="A30" s="135" t="s">
        <v>124</v>
      </c>
      <c r="B30" s="156">
        <v>30</v>
      </c>
      <c r="C30" s="137">
        <v>2</v>
      </c>
      <c r="D30" s="137">
        <v>9</v>
      </c>
      <c r="E30" s="137">
        <v>16</v>
      </c>
      <c r="F30" s="138">
        <v>23</v>
      </c>
      <c r="G30" s="139"/>
      <c r="H30" s="139"/>
      <c r="I30" s="135" t="s">
        <v>124</v>
      </c>
      <c r="J30" s="137"/>
      <c r="K30" s="137">
        <v>6</v>
      </c>
      <c r="L30" s="137">
        <v>13</v>
      </c>
      <c r="M30" s="137">
        <v>20</v>
      </c>
      <c r="N30" s="138">
        <v>27</v>
      </c>
      <c r="O30" s="139"/>
      <c r="P30" s="139"/>
      <c r="Q30" s="135" t="s">
        <v>124</v>
      </c>
      <c r="R30" s="137"/>
      <c r="S30" s="137">
        <v>3</v>
      </c>
      <c r="T30" s="137">
        <v>10</v>
      </c>
      <c r="U30" s="137">
        <v>17</v>
      </c>
      <c r="V30" s="138">
        <v>24</v>
      </c>
      <c r="W30" s="141"/>
    </row>
    <row r="31" spans="1:23" ht="12.75">
      <c r="A31" s="135" t="s">
        <v>157</v>
      </c>
      <c r="B31" s="157">
        <v>31</v>
      </c>
      <c r="C31" s="137">
        <v>3</v>
      </c>
      <c r="D31" s="137">
        <v>10</v>
      </c>
      <c r="E31" s="137">
        <v>17</v>
      </c>
      <c r="F31" s="138">
        <v>24</v>
      </c>
      <c r="G31" s="139"/>
      <c r="H31" s="139"/>
      <c r="I31" s="135" t="s">
        <v>157</v>
      </c>
      <c r="J31" s="137"/>
      <c r="K31" s="137">
        <v>7</v>
      </c>
      <c r="L31" s="137">
        <v>14</v>
      </c>
      <c r="M31" s="137">
        <v>21</v>
      </c>
      <c r="N31" s="138">
        <v>28</v>
      </c>
      <c r="O31" s="139"/>
      <c r="P31" s="139"/>
      <c r="Q31" s="135" t="s">
        <v>157</v>
      </c>
      <c r="R31" s="137"/>
      <c r="S31" s="137">
        <v>4</v>
      </c>
      <c r="T31" s="137">
        <v>11</v>
      </c>
      <c r="U31" s="137">
        <v>18</v>
      </c>
      <c r="V31" s="138">
        <v>25</v>
      </c>
      <c r="W31" s="141"/>
    </row>
    <row r="32" spans="1:23" ht="12.75">
      <c r="A32" s="135" t="s">
        <v>158</v>
      </c>
      <c r="B32" s="137"/>
      <c r="C32" s="137">
        <v>4</v>
      </c>
      <c r="D32" s="137">
        <v>11</v>
      </c>
      <c r="E32" s="137">
        <v>18</v>
      </c>
      <c r="F32" s="138">
        <v>25</v>
      </c>
      <c r="G32" s="139"/>
      <c r="H32" s="139"/>
      <c r="I32" s="135" t="s">
        <v>158</v>
      </c>
      <c r="J32" s="137">
        <v>1</v>
      </c>
      <c r="K32" s="137">
        <v>8</v>
      </c>
      <c r="L32" s="136">
        <v>15</v>
      </c>
      <c r="M32" s="137">
        <v>22</v>
      </c>
      <c r="N32" s="138">
        <v>29</v>
      </c>
      <c r="O32" s="139"/>
      <c r="P32" s="139"/>
      <c r="Q32" s="135" t="s">
        <v>158</v>
      </c>
      <c r="R32" s="137"/>
      <c r="S32" s="137">
        <v>5</v>
      </c>
      <c r="T32" s="137">
        <v>12</v>
      </c>
      <c r="U32" s="137">
        <v>19</v>
      </c>
      <c r="V32" s="138">
        <v>26</v>
      </c>
      <c r="W32" s="141"/>
    </row>
    <row r="33" spans="1:23" ht="12.75">
      <c r="A33" s="135" t="s">
        <v>159</v>
      </c>
      <c r="B33" s="137"/>
      <c r="C33" s="137">
        <v>5</v>
      </c>
      <c r="D33" s="137">
        <v>12</v>
      </c>
      <c r="E33" s="137">
        <v>19</v>
      </c>
      <c r="F33" s="138">
        <v>26</v>
      </c>
      <c r="G33" s="139"/>
      <c r="H33" s="139"/>
      <c r="I33" s="135" t="s">
        <v>159</v>
      </c>
      <c r="J33" s="137">
        <v>2</v>
      </c>
      <c r="K33" s="137">
        <v>9</v>
      </c>
      <c r="L33" s="137">
        <v>16</v>
      </c>
      <c r="M33" s="137">
        <v>23</v>
      </c>
      <c r="N33" s="138">
        <v>30</v>
      </c>
      <c r="O33" s="139"/>
      <c r="P33" s="139"/>
      <c r="Q33" s="135" t="s">
        <v>159</v>
      </c>
      <c r="R33" s="137"/>
      <c r="S33" s="137">
        <v>6</v>
      </c>
      <c r="T33" s="137">
        <v>13</v>
      </c>
      <c r="U33" s="137">
        <v>20</v>
      </c>
      <c r="V33" s="138">
        <v>27</v>
      </c>
      <c r="W33" s="141"/>
    </row>
    <row r="34" spans="1:23" ht="12.75">
      <c r="A34" s="135" t="s">
        <v>160</v>
      </c>
      <c r="B34" s="137"/>
      <c r="C34" s="136">
        <v>6</v>
      </c>
      <c r="D34" s="137">
        <v>13</v>
      </c>
      <c r="E34" s="137">
        <v>20</v>
      </c>
      <c r="F34" s="138">
        <v>27</v>
      </c>
      <c r="G34" s="139"/>
      <c r="H34" s="139"/>
      <c r="I34" s="135" t="s">
        <v>160</v>
      </c>
      <c r="J34" s="137">
        <v>3</v>
      </c>
      <c r="K34" s="137">
        <v>10</v>
      </c>
      <c r="L34" s="137">
        <v>17</v>
      </c>
      <c r="M34" s="137">
        <v>24</v>
      </c>
      <c r="N34" s="138">
        <v>31</v>
      </c>
      <c r="O34" s="139"/>
      <c r="P34" s="139"/>
      <c r="Q34" s="135" t="s">
        <v>160</v>
      </c>
      <c r="R34" s="137"/>
      <c r="S34" s="137">
        <v>7</v>
      </c>
      <c r="T34" s="137">
        <v>14</v>
      </c>
      <c r="U34" s="137">
        <v>21</v>
      </c>
      <c r="V34" s="138">
        <v>28</v>
      </c>
      <c r="W34" s="141"/>
    </row>
    <row r="35" spans="1:23" ht="12.75">
      <c r="A35" s="143" t="s">
        <v>161</v>
      </c>
      <c r="B35" s="144"/>
      <c r="C35" s="144">
        <v>7</v>
      </c>
      <c r="D35" s="144">
        <v>14</v>
      </c>
      <c r="E35" s="144">
        <v>21</v>
      </c>
      <c r="F35" s="145">
        <v>28</v>
      </c>
      <c r="G35" s="139"/>
      <c r="H35" s="139"/>
      <c r="I35" s="143" t="s">
        <v>161</v>
      </c>
      <c r="J35" s="144">
        <v>4</v>
      </c>
      <c r="K35" s="144">
        <v>11</v>
      </c>
      <c r="L35" s="144">
        <v>18</v>
      </c>
      <c r="M35" s="144">
        <v>25</v>
      </c>
      <c r="N35" s="138"/>
      <c r="O35" s="139"/>
      <c r="P35" s="139"/>
      <c r="Q35" s="143" t="s">
        <v>161</v>
      </c>
      <c r="R35" s="144">
        <v>1</v>
      </c>
      <c r="S35" s="144">
        <v>8</v>
      </c>
      <c r="T35" s="144">
        <v>15</v>
      </c>
      <c r="U35" s="144">
        <v>22</v>
      </c>
      <c r="V35" s="145">
        <v>29</v>
      </c>
      <c r="W35" s="141"/>
    </row>
    <row r="36" spans="1:23" ht="12.75">
      <c r="A36" s="146" t="s">
        <v>146</v>
      </c>
      <c r="B36" s="147">
        <v>1</v>
      </c>
      <c r="C36" s="147">
        <v>8</v>
      </c>
      <c r="D36" s="147">
        <v>15</v>
      </c>
      <c r="E36" s="147">
        <v>22</v>
      </c>
      <c r="F36" s="154">
        <v>29</v>
      </c>
      <c r="G36" s="139"/>
      <c r="H36" s="139"/>
      <c r="I36" s="146" t="s">
        <v>146</v>
      </c>
      <c r="J36" s="147">
        <v>5</v>
      </c>
      <c r="K36" s="147">
        <v>12</v>
      </c>
      <c r="L36" s="147">
        <v>19</v>
      </c>
      <c r="M36" s="147">
        <v>26</v>
      </c>
      <c r="N36" s="148"/>
      <c r="O36" s="139"/>
      <c r="P36" s="139"/>
      <c r="Q36" s="146" t="s">
        <v>146</v>
      </c>
      <c r="R36" s="147">
        <v>2</v>
      </c>
      <c r="S36" s="147">
        <v>9</v>
      </c>
      <c r="T36" s="147">
        <v>16</v>
      </c>
      <c r="U36" s="147">
        <v>23</v>
      </c>
      <c r="V36" s="154">
        <v>30</v>
      </c>
      <c r="W36" s="141"/>
    </row>
    <row r="37" spans="1:23" ht="12.75">
      <c r="A37" s="290">
        <v>7</v>
      </c>
      <c r="B37" s="290"/>
      <c r="C37" s="289" t="s">
        <v>162</v>
      </c>
      <c r="D37" s="289"/>
      <c r="E37" s="291">
        <v>39269</v>
      </c>
      <c r="F37" s="289"/>
      <c r="G37" s="125"/>
      <c r="H37" s="125"/>
      <c r="I37" s="290">
        <v>8</v>
      </c>
      <c r="J37" s="290"/>
      <c r="K37" s="289" t="s">
        <v>162</v>
      </c>
      <c r="L37" s="289"/>
      <c r="M37" s="291">
        <v>39308</v>
      </c>
      <c r="N37" s="289"/>
      <c r="O37" s="125"/>
      <c r="P37" s="125"/>
      <c r="Q37" s="290">
        <v>9</v>
      </c>
      <c r="R37" s="290"/>
      <c r="S37" s="289" t="s">
        <v>162</v>
      </c>
      <c r="T37" s="289"/>
      <c r="U37" s="289"/>
      <c r="V37" s="289"/>
      <c r="W37" s="127"/>
    </row>
    <row r="38" spans="1:23" ht="12.75">
      <c r="A38" s="289" t="s">
        <v>163</v>
      </c>
      <c r="B38" s="289"/>
      <c r="C38" s="288">
        <v>21</v>
      </c>
      <c r="D38" s="288"/>
      <c r="E38" s="288"/>
      <c r="F38" s="288"/>
      <c r="G38" s="125"/>
      <c r="H38" s="125"/>
      <c r="I38" s="289" t="s">
        <v>163</v>
      </c>
      <c r="J38" s="289"/>
      <c r="K38" s="288">
        <v>22</v>
      </c>
      <c r="L38" s="288"/>
      <c r="M38" s="288"/>
      <c r="N38" s="288"/>
      <c r="O38" s="125"/>
      <c r="P38" s="125"/>
      <c r="Q38" s="289" t="s">
        <v>163</v>
      </c>
      <c r="R38" s="289"/>
      <c r="S38" s="288">
        <v>20</v>
      </c>
      <c r="T38" s="288"/>
      <c r="U38" s="288"/>
      <c r="V38" s="288"/>
      <c r="W38" s="127"/>
    </row>
    <row r="39" spans="1:23" ht="12.75">
      <c r="A39" s="289" t="s">
        <v>164</v>
      </c>
      <c r="B39" s="289"/>
      <c r="C39" s="288">
        <v>167</v>
      </c>
      <c r="D39" s="288"/>
      <c r="E39" s="288">
        <v>7</v>
      </c>
      <c r="F39" s="288"/>
      <c r="G39" s="125"/>
      <c r="H39" s="125"/>
      <c r="I39" s="289" t="s">
        <v>164</v>
      </c>
      <c r="J39" s="289"/>
      <c r="K39" s="288">
        <v>175</v>
      </c>
      <c r="L39" s="288"/>
      <c r="M39" s="288">
        <v>7</v>
      </c>
      <c r="N39" s="288"/>
      <c r="O39" s="125"/>
      <c r="P39" s="125"/>
      <c r="Q39" s="289" t="s">
        <v>164</v>
      </c>
      <c r="R39" s="289"/>
      <c r="S39" s="288">
        <v>160</v>
      </c>
      <c r="T39" s="288"/>
      <c r="U39" s="288"/>
      <c r="V39" s="288"/>
      <c r="W39" s="127"/>
    </row>
    <row r="40" spans="1:23" ht="12.75">
      <c r="A40" s="289" t="s">
        <v>165</v>
      </c>
      <c r="B40" s="289"/>
      <c r="C40" s="288">
        <v>10</v>
      </c>
      <c r="D40" s="288"/>
      <c r="E40" s="288"/>
      <c r="F40" s="288"/>
      <c r="G40" s="125"/>
      <c r="H40" s="125"/>
      <c r="I40" s="289" t="s">
        <v>165</v>
      </c>
      <c r="J40" s="289"/>
      <c r="K40" s="288">
        <v>9</v>
      </c>
      <c r="L40" s="288"/>
      <c r="M40" s="288"/>
      <c r="N40" s="288"/>
      <c r="O40" s="125"/>
      <c r="P40" s="125"/>
      <c r="Q40" s="289" t="s">
        <v>165</v>
      </c>
      <c r="R40" s="289"/>
      <c r="S40" s="288">
        <v>10</v>
      </c>
      <c r="T40" s="288"/>
      <c r="U40" s="288"/>
      <c r="V40" s="288"/>
      <c r="W40" s="127"/>
    </row>
    <row r="41" spans="1:23" ht="12.7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7"/>
    </row>
    <row r="42" spans="1:23" ht="12.75">
      <c r="A42" s="129"/>
      <c r="B42" s="130" t="s">
        <v>172</v>
      </c>
      <c r="C42" s="131"/>
      <c r="D42" s="132"/>
      <c r="E42" s="132"/>
      <c r="F42" s="133"/>
      <c r="G42" s="125"/>
      <c r="H42" s="125"/>
      <c r="I42" s="129"/>
      <c r="J42" s="130" t="s">
        <v>173</v>
      </c>
      <c r="K42" s="131"/>
      <c r="L42" s="132"/>
      <c r="M42" s="132"/>
      <c r="N42" s="133"/>
      <c r="O42" s="125"/>
      <c r="P42" s="125"/>
      <c r="Q42" s="129"/>
      <c r="R42" s="155" t="s">
        <v>174</v>
      </c>
      <c r="S42" s="131"/>
      <c r="T42" s="132"/>
      <c r="U42" s="132"/>
      <c r="V42" s="133"/>
      <c r="W42" s="127"/>
    </row>
    <row r="43" spans="1:23" ht="12.75">
      <c r="A43" s="135" t="s">
        <v>124</v>
      </c>
      <c r="B43" s="137">
        <v>1</v>
      </c>
      <c r="C43" s="137">
        <v>8</v>
      </c>
      <c r="D43" s="137">
        <v>15</v>
      </c>
      <c r="E43" s="137">
        <v>22</v>
      </c>
      <c r="F43" s="138">
        <v>29</v>
      </c>
      <c r="G43" s="139"/>
      <c r="H43" s="139"/>
      <c r="I43" s="135" t="s">
        <v>124</v>
      </c>
      <c r="J43" s="137"/>
      <c r="K43" s="137">
        <v>5</v>
      </c>
      <c r="L43" s="137">
        <v>12</v>
      </c>
      <c r="M43" s="137">
        <v>19</v>
      </c>
      <c r="N43" s="138">
        <v>26</v>
      </c>
      <c r="O43" s="139"/>
      <c r="P43" s="139"/>
      <c r="Q43" s="135" t="s">
        <v>124</v>
      </c>
      <c r="R43" s="152">
        <v>31</v>
      </c>
      <c r="S43" s="137">
        <v>3</v>
      </c>
      <c r="T43" s="137">
        <v>10</v>
      </c>
      <c r="U43" s="137">
        <v>17</v>
      </c>
      <c r="V43" s="152">
        <v>24</v>
      </c>
      <c r="W43" s="141"/>
    </row>
    <row r="44" spans="1:23" ht="12.75">
      <c r="A44" s="135" t="s">
        <v>157</v>
      </c>
      <c r="B44" s="137">
        <v>2</v>
      </c>
      <c r="C44" s="137">
        <v>9</v>
      </c>
      <c r="D44" s="137">
        <v>16</v>
      </c>
      <c r="E44" s="137">
        <v>23</v>
      </c>
      <c r="F44" s="138">
        <v>30</v>
      </c>
      <c r="G44" s="139"/>
      <c r="H44" s="139"/>
      <c r="I44" s="135" t="s">
        <v>157</v>
      </c>
      <c r="J44" s="137"/>
      <c r="K44" s="137">
        <v>6</v>
      </c>
      <c r="L44" s="137">
        <v>13</v>
      </c>
      <c r="M44" s="137">
        <v>20</v>
      </c>
      <c r="N44" s="138">
        <v>27</v>
      </c>
      <c r="O44" s="139"/>
      <c r="P44" s="139"/>
      <c r="Q44" s="135" t="s">
        <v>157</v>
      </c>
      <c r="R44" s="137"/>
      <c r="S44" s="137">
        <v>4</v>
      </c>
      <c r="T44" s="137">
        <v>11</v>
      </c>
      <c r="U44" s="137">
        <v>18</v>
      </c>
      <c r="V44" s="152">
        <v>25</v>
      </c>
      <c r="W44" s="141"/>
    </row>
    <row r="45" spans="1:23" ht="12.75">
      <c r="A45" s="135" t="s">
        <v>158</v>
      </c>
      <c r="B45" s="137">
        <v>3</v>
      </c>
      <c r="C45" s="137">
        <v>10</v>
      </c>
      <c r="D45" s="137">
        <v>17</v>
      </c>
      <c r="E45" s="137">
        <v>24</v>
      </c>
      <c r="F45" s="138">
        <v>31</v>
      </c>
      <c r="G45" s="139"/>
      <c r="H45" s="139"/>
      <c r="I45" s="135" t="s">
        <v>158</v>
      </c>
      <c r="J45" s="137"/>
      <c r="K45" s="137">
        <v>7</v>
      </c>
      <c r="L45" s="137">
        <v>14</v>
      </c>
      <c r="M45" s="137">
        <v>21</v>
      </c>
      <c r="N45" s="138">
        <v>28</v>
      </c>
      <c r="O45" s="139"/>
      <c r="P45" s="139"/>
      <c r="Q45" s="135" t="s">
        <v>158</v>
      </c>
      <c r="R45" s="137"/>
      <c r="S45" s="137">
        <v>5</v>
      </c>
      <c r="T45" s="137">
        <v>12</v>
      </c>
      <c r="U45" s="137">
        <v>19</v>
      </c>
      <c r="V45" s="152">
        <v>26</v>
      </c>
      <c r="W45" s="141"/>
    </row>
    <row r="46" spans="1:23" ht="12.75">
      <c r="A46" s="135" t="s">
        <v>159</v>
      </c>
      <c r="B46" s="137">
        <v>4</v>
      </c>
      <c r="C46" s="137">
        <v>11</v>
      </c>
      <c r="D46" s="137">
        <v>18</v>
      </c>
      <c r="E46" s="137">
        <v>25</v>
      </c>
      <c r="F46" s="138"/>
      <c r="G46" s="139"/>
      <c r="H46" s="139"/>
      <c r="I46" s="135" t="s">
        <v>159</v>
      </c>
      <c r="J46" s="136">
        <v>1</v>
      </c>
      <c r="K46" s="137">
        <v>8</v>
      </c>
      <c r="L46" s="137">
        <v>15</v>
      </c>
      <c r="M46" s="137">
        <v>22</v>
      </c>
      <c r="N46" s="138">
        <v>29</v>
      </c>
      <c r="O46" s="139"/>
      <c r="P46" s="139"/>
      <c r="Q46" s="135" t="s">
        <v>159</v>
      </c>
      <c r="R46" s="137"/>
      <c r="S46" s="137">
        <v>6</v>
      </c>
      <c r="T46" s="137">
        <v>13</v>
      </c>
      <c r="U46" s="137">
        <v>20</v>
      </c>
      <c r="V46" s="138">
        <v>27</v>
      </c>
      <c r="W46" s="141"/>
    </row>
    <row r="47" spans="1:23" ht="12.75">
      <c r="A47" s="135" t="s">
        <v>160</v>
      </c>
      <c r="B47" s="137">
        <v>5</v>
      </c>
      <c r="C47" s="137">
        <v>12</v>
      </c>
      <c r="D47" s="137">
        <v>19</v>
      </c>
      <c r="E47" s="137">
        <v>26</v>
      </c>
      <c r="F47" s="138"/>
      <c r="G47" s="139"/>
      <c r="H47" s="139"/>
      <c r="I47" s="135" t="s">
        <v>160</v>
      </c>
      <c r="J47" s="136">
        <v>2</v>
      </c>
      <c r="K47" s="137">
        <v>9</v>
      </c>
      <c r="L47" s="137">
        <v>16</v>
      </c>
      <c r="M47" s="137">
        <v>23</v>
      </c>
      <c r="N47" s="138">
        <v>30</v>
      </c>
      <c r="O47" s="139"/>
      <c r="P47" s="139"/>
      <c r="Q47" s="135" t="s">
        <v>160</v>
      </c>
      <c r="R47" s="137"/>
      <c r="S47" s="137">
        <v>7</v>
      </c>
      <c r="T47" s="137">
        <v>14</v>
      </c>
      <c r="U47" s="137">
        <v>21</v>
      </c>
      <c r="V47" s="138">
        <v>28</v>
      </c>
      <c r="W47" s="141"/>
    </row>
    <row r="48" spans="1:23" ht="12.75">
      <c r="A48" s="143" t="s">
        <v>161</v>
      </c>
      <c r="B48" s="144">
        <v>6</v>
      </c>
      <c r="C48" s="144">
        <v>13</v>
      </c>
      <c r="D48" s="144">
        <v>20</v>
      </c>
      <c r="E48" s="144">
        <v>27</v>
      </c>
      <c r="F48" s="138"/>
      <c r="G48" s="139"/>
      <c r="H48" s="139"/>
      <c r="I48" s="143" t="s">
        <v>161</v>
      </c>
      <c r="J48" s="144">
        <v>3</v>
      </c>
      <c r="K48" s="153">
        <v>10</v>
      </c>
      <c r="L48" s="144">
        <v>17</v>
      </c>
      <c r="M48" s="144">
        <v>24</v>
      </c>
      <c r="N48" s="138"/>
      <c r="O48" s="139"/>
      <c r="P48" s="139"/>
      <c r="Q48" s="143" t="s">
        <v>161</v>
      </c>
      <c r="R48" s="144">
        <v>1</v>
      </c>
      <c r="S48" s="144">
        <v>8</v>
      </c>
      <c r="T48" s="144">
        <v>15</v>
      </c>
      <c r="U48" s="153">
        <v>22</v>
      </c>
      <c r="V48" s="158">
        <v>29</v>
      </c>
      <c r="W48" s="141"/>
    </row>
    <row r="49" spans="1:23" ht="12.75">
      <c r="A49" s="146" t="s">
        <v>146</v>
      </c>
      <c r="B49" s="147">
        <v>7</v>
      </c>
      <c r="C49" s="147">
        <v>14</v>
      </c>
      <c r="D49" s="147">
        <v>21</v>
      </c>
      <c r="E49" s="147">
        <v>28</v>
      </c>
      <c r="F49" s="148"/>
      <c r="G49" s="139"/>
      <c r="H49" s="139"/>
      <c r="I49" s="146" t="s">
        <v>146</v>
      </c>
      <c r="J49" s="147">
        <v>4</v>
      </c>
      <c r="K49" s="147">
        <v>11</v>
      </c>
      <c r="L49" s="147">
        <v>18</v>
      </c>
      <c r="M49" s="147">
        <v>25</v>
      </c>
      <c r="N49" s="148"/>
      <c r="O49" s="139"/>
      <c r="P49" s="139"/>
      <c r="Q49" s="146" t="s">
        <v>146</v>
      </c>
      <c r="R49" s="147">
        <v>2</v>
      </c>
      <c r="S49" s="147">
        <v>9</v>
      </c>
      <c r="T49" s="147">
        <v>16</v>
      </c>
      <c r="U49" s="147">
        <v>23</v>
      </c>
      <c r="V49" s="154">
        <v>30</v>
      </c>
      <c r="W49" s="141"/>
    </row>
    <row r="50" spans="1:23" ht="12.75">
      <c r="A50" s="290">
        <v>10</v>
      </c>
      <c r="B50" s="290"/>
      <c r="C50" s="289" t="s">
        <v>162</v>
      </c>
      <c r="D50" s="289"/>
      <c r="E50" s="291">
        <v>39386</v>
      </c>
      <c r="F50" s="289"/>
      <c r="G50" s="125"/>
      <c r="H50" s="125"/>
      <c r="I50" s="290">
        <v>11</v>
      </c>
      <c r="J50" s="290"/>
      <c r="K50" s="289" t="s">
        <v>162</v>
      </c>
      <c r="L50" s="289"/>
      <c r="M50" s="289"/>
      <c r="N50" s="289"/>
      <c r="O50" s="125"/>
      <c r="P50" s="125"/>
      <c r="Q50" s="290">
        <v>12</v>
      </c>
      <c r="R50" s="290"/>
      <c r="S50" s="289" t="s">
        <v>162</v>
      </c>
      <c r="T50" s="289"/>
      <c r="U50" s="289" t="s">
        <v>175</v>
      </c>
      <c r="V50" s="289"/>
      <c r="W50" s="127"/>
    </row>
    <row r="51" spans="1:23" ht="12.75">
      <c r="A51" s="289" t="s">
        <v>163</v>
      </c>
      <c r="B51" s="289"/>
      <c r="C51" s="288">
        <v>23</v>
      </c>
      <c r="D51" s="288"/>
      <c r="E51" s="288"/>
      <c r="F51" s="288"/>
      <c r="G51" s="127"/>
      <c r="H51" s="127"/>
      <c r="I51" s="289" t="s">
        <v>163</v>
      </c>
      <c r="J51" s="289"/>
      <c r="K51" s="288">
        <v>21</v>
      </c>
      <c r="L51" s="288"/>
      <c r="M51" s="288"/>
      <c r="N51" s="288"/>
      <c r="O51" s="127"/>
      <c r="P51" s="127"/>
      <c r="Q51" s="289" t="s">
        <v>163</v>
      </c>
      <c r="R51" s="289"/>
      <c r="S51" s="288">
        <v>19</v>
      </c>
      <c r="T51" s="288"/>
      <c r="U51" s="288"/>
      <c r="V51" s="288"/>
      <c r="W51" s="127"/>
    </row>
    <row r="52" spans="1:23" ht="12.75">
      <c r="A52" s="289" t="s">
        <v>164</v>
      </c>
      <c r="B52" s="289"/>
      <c r="C52" s="288">
        <v>183</v>
      </c>
      <c r="D52" s="288"/>
      <c r="E52" s="288">
        <v>7</v>
      </c>
      <c r="F52" s="288"/>
      <c r="G52" s="127"/>
      <c r="H52" s="127"/>
      <c r="I52" s="289" t="s">
        <v>164</v>
      </c>
      <c r="J52" s="289"/>
      <c r="K52" s="288">
        <v>168</v>
      </c>
      <c r="L52" s="288"/>
      <c r="M52" s="288"/>
      <c r="N52" s="288"/>
      <c r="O52" s="127"/>
      <c r="P52" s="127"/>
      <c r="Q52" s="289" t="s">
        <v>164</v>
      </c>
      <c r="R52" s="289"/>
      <c r="S52" s="288">
        <v>150</v>
      </c>
      <c r="T52" s="288"/>
      <c r="U52" s="288" t="s">
        <v>176</v>
      </c>
      <c r="V52" s="288"/>
      <c r="W52" s="127"/>
    </row>
    <row r="53" spans="1:23" ht="12.75">
      <c r="A53" s="289" t="s">
        <v>165</v>
      </c>
      <c r="B53" s="289"/>
      <c r="C53" s="288">
        <v>8</v>
      </c>
      <c r="D53" s="288"/>
      <c r="E53" s="288"/>
      <c r="F53" s="288"/>
      <c r="G53" s="127"/>
      <c r="H53" s="127"/>
      <c r="I53" s="289" t="s">
        <v>165</v>
      </c>
      <c r="J53" s="289"/>
      <c r="K53" s="288">
        <v>9</v>
      </c>
      <c r="L53" s="288"/>
      <c r="M53" s="288"/>
      <c r="N53" s="288"/>
      <c r="O53" s="127"/>
      <c r="P53" s="127"/>
      <c r="Q53" s="289" t="s">
        <v>165</v>
      </c>
      <c r="R53" s="289"/>
      <c r="S53" s="288">
        <v>12</v>
      </c>
      <c r="T53" s="288"/>
      <c r="U53" s="288"/>
      <c r="V53" s="288"/>
      <c r="W53" s="127"/>
    </row>
    <row r="54" spans="1:23" ht="12.7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</row>
    <row r="55" spans="1:23" ht="12.7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</row>
    <row r="56" spans="1:23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</row>
    <row r="57" spans="1:23" ht="12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</row>
    <row r="58" spans="1:23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</row>
    <row r="59" spans="1:23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</row>
    <row r="60" spans="1:23" ht="12.7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</row>
    <row r="61" spans="1:23" ht="12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</row>
    <row r="62" spans="1:23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</row>
    <row r="63" spans="1:23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</row>
    <row r="64" spans="1:23" ht="12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</row>
  </sheetData>
  <sheetProtection/>
  <mergeCells count="144">
    <mergeCell ref="A11:B11"/>
    <mergeCell ref="C11:D11"/>
    <mergeCell ref="E11:F11"/>
    <mergeCell ref="I11:J11"/>
    <mergeCell ref="K11:L11"/>
    <mergeCell ref="M11:N11"/>
    <mergeCell ref="Q11:R11"/>
    <mergeCell ref="S11:T11"/>
    <mergeCell ref="U11:V11"/>
    <mergeCell ref="A12:B12"/>
    <mergeCell ref="C12:D12"/>
    <mergeCell ref="E12:F12"/>
    <mergeCell ref="I12:J12"/>
    <mergeCell ref="K12:L12"/>
    <mergeCell ref="M12:N12"/>
    <mergeCell ref="Q12:R12"/>
    <mergeCell ref="S12:T12"/>
    <mergeCell ref="U12:V12"/>
    <mergeCell ref="A13:B13"/>
    <mergeCell ref="C13:D13"/>
    <mergeCell ref="E13:F13"/>
    <mergeCell ref="I13:J13"/>
    <mergeCell ref="K13:L13"/>
    <mergeCell ref="M13:N13"/>
    <mergeCell ref="Q13:R13"/>
    <mergeCell ref="S13:T13"/>
    <mergeCell ref="U13:V13"/>
    <mergeCell ref="A14:B14"/>
    <mergeCell ref="C14:D14"/>
    <mergeCell ref="E14:F14"/>
    <mergeCell ref="I14:J14"/>
    <mergeCell ref="K14:L14"/>
    <mergeCell ref="M14:N14"/>
    <mergeCell ref="Q14:R14"/>
    <mergeCell ref="S14:T14"/>
    <mergeCell ref="U14:V14"/>
    <mergeCell ref="A24:B24"/>
    <mergeCell ref="C24:D24"/>
    <mergeCell ref="E24:F24"/>
    <mergeCell ref="I24:J24"/>
    <mergeCell ref="K24:L24"/>
    <mergeCell ref="M24:N24"/>
    <mergeCell ref="Q24:R24"/>
    <mergeCell ref="S24:T24"/>
    <mergeCell ref="U24:V24"/>
    <mergeCell ref="A25:B25"/>
    <mergeCell ref="C25:D25"/>
    <mergeCell ref="E25:F25"/>
    <mergeCell ref="I25:J25"/>
    <mergeCell ref="K25:L25"/>
    <mergeCell ref="M25:N25"/>
    <mergeCell ref="Q25:R25"/>
    <mergeCell ref="S25:T25"/>
    <mergeCell ref="U25:V25"/>
    <mergeCell ref="A26:B26"/>
    <mergeCell ref="C26:D26"/>
    <mergeCell ref="E26:F26"/>
    <mergeCell ref="I26:J26"/>
    <mergeCell ref="K26:L26"/>
    <mergeCell ref="M26:N26"/>
    <mergeCell ref="Q26:R26"/>
    <mergeCell ref="S26:T26"/>
    <mergeCell ref="U26:V26"/>
    <mergeCell ref="A27:B27"/>
    <mergeCell ref="C27:D27"/>
    <mergeCell ref="E27:F27"/>
    <mergeCell ref="I27:J27"/>
    <mergeCell ref="K27:L27"/>
    <mergeCell ref="M27:N27"/>
    <mergeCell ref="Q27:R27"/>
    <mergeCell ref="S27:T27"/>
    <mergeCell ref="U27:V27"/>
    <mergeCell ref="A37:B37"/>
    <mergeCell ref="C37:D37"/>
    <mergeCell ref="E37:F37"/>
    <mergeCell ref="I37:J37"/>
    <mergeCell ref="K37:L37"/>
    <mergeCell ref="M37:N37"/>
    <mergeCell ref="Q37:R37"/>
    <mergeCell ref="S37:T37"/>
    <mergeCell ref="U37:V37"/>
    <mergeCell ref="A38:B38"/>
    <mergeCell ref="C38:D38"/>
    <mergeCell ref="E38:F38"/>
    <mergeCell ref="I38:J38"/>
    <mergeCell ref="K38:L38"/>
    <mergeCell ref="M38:N38"/>
    <mergeCell ref="Q38:R38"/>
    <mergeCell ref="S38:T38"/>
    <mergeCell ref="U38:V38"/>
    <mergeCell ref="A39:B39"/>
    <mergeCell ref="C39:D39"/>
    <mergeCell ref="E39:F39"/>
    <mergeCell ref="I39:J39"/>
    <mergeCell ref="K39:L39"/>
    <mergeCell ref="M39:N39"/>
    <mergeCell ref="Q39:R39"/>
    <mergeCell ref="S39:T39"/>
    <mergeCell ref="U39:V39"/>
    <mergeCell ref="A40:B40"/>
    <mergeCell ref="C40:D40"/>
    <mergeCell ref="E40:F40"/>
    <mergeCell ref="I40:J40"/>
    <mergeCell ref="K40:L40"/>
    <mergeCell ref="M40:N40"/>
    <mergeCell ref="Q40:R40"/>
    <mergeCell ref="S40:T40"/>
    <mergeCell ref="U40:V40"/>
    <mergeCell ref="A50:B50"/>
    <mergeCell ref="C50:D50"/>
    <mergeCell ref="E50:F50"/>
    <mergeCell ref="I50:J50"/>
    <mergeCell ref="K50:L50"/>
    <mergeCell ref="M50:N50"/>
    <mergeCell ref="Q50:R50"/>
    <mergeCell ref="S50:T50"/>
    <mergeCell ref="U50:V50"/>
    <mergeCell ref="A51:B51"/>
    <mergeCell ref="C51:D51"/>
    <mergeCell ref="E51:F51"/>
    <mergeCell ref="I51:J51"/>
    <mergeCell ref="K51:L51"/>
    <mergeCell ref="M51:N51"/>
    <mergeCell ref="Q51:R51"/>
    <mergeCell ref="S51:T51"/>
    <mergeCell ref="U51:V51"/>
    <mergeCell ref="A52:B52"/>
    <mergeCell ref="C52:D52"/>
    <mergeCell ref="E52:F52"/>
    <mergeCell ref="I52:J52"/>
    <mergeCell ref="K52:L52"/>
    <mergeCell ref="M52:N52"/>
    <mergeCell ref="Q52:R52"/>
    <mergeCell ref="S52:T52"/>
    <mergeCell ref="U52:V52"/>
    <mergeCell ref="A53:B53"/>
    <mergeCell ref="C53:D53"/>
    <mergeCell ref="E53:F53"/>
    <mergeCell ref="I53:J53"/>
    <mergeCell ref="K53:L53"/>
    <mergeCell ref="M53:N53"/>
    <mergeCell ref="Q53:R53"/>
    <mergeCell ref="S53:T53"/>
    <mergeCell ref="U53:V5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2">
      <selection activeCell="E37" sqref="E37"/>
    </sheetView>
  </sheetViews>
  <sheetFormatPr defaultColWidth="10.66015625" defaultRowHeight="12.75"/>
  <cols>
    <col min="1" max="1" width="13.33203125" style="88" customWidth="1"/>
    <col min="2" max="2" width="29.66015625" style="88" customWidth="1"/>
    <col min="3" max="3" width="24.66015625" style="88" customWidth="1"/>
    <col min="4" max="16384" width="10.66015625" style="88" customWidth="1"/>
  </cols>
  <sheetData>
    <row r="1" spans="1:5" ht="47.25">
      <c r="A1" s="86" t="s">
        <v>64</v>
      </c>
      <c r="B1" s="87" t="s">
        <v>65</v>
      </c>
      <c r="C1" s="87" t="s">
        <v>66</v>
      </c>
      <c r="D1" s="296" t="s">
        <v>67</v>
      </c>
      <c r="E1" s="297"/>
    </row>
    <row r="2" spans="1:5" ht="15.75">
      <c r="A2" s="89">
        <v>1</v>
      </c>
      <c r="B2" s="90" t="s">
        <v>68</v>
      </c>
      <c r="C2" s="90" t="s">
        <v>69</v>
      </c>
      <c r="D2" s="292" t="s">
        <v>70</v>
      </c>
      <c r="E2" s="293"/>
    </row>
    <row r="3" spans="1:5" ht="15.75">
      <c r="A3" s="89">
        <v>2</v>
      </c>
      <c r="B3" s="90" t="s">
        <v>71</v>
      </c>
      <c r="C3" s="90" t="s">
        <v>72</v>
      </c>
      <c r="D3" s="292" t="s">
        <v>73</v>
      </c>
      <c r="E3" s="293"/>
    </row>
    <row r="4" spans="1:5" ht="15.75">
      <c r="A4" s="89">
        <v>3</v>
      </c>
      <c r="B4" s="90" t="s">
        <v>74</v>
      </c>
      <c r="C4" s="90" t="s">
        <v>75</v>
      </c>
      <c r="D4" s="292" t="s">
        <v>76</v>
      </c>
      <c r="E4" s="293"/>
    </row>
    <row r="5" spans="1:5" ht="31.5">
      <c r="A5" s="89">
        <v>4</v>
      </c>
      <c r="B5" s="90" t="s">
        <v>77</v>
      </c>
      <c r="C5" s="90" t="s">
        <v>78</v>
      </c>
      <c r="D5" s="292" t="s">
        <v>79</v>
      </c>
      <c r="E5" s="293"/>
    </row>
    <row r="6" spans="1:5" ht="31.5">
      <c r="A6" s="89">
        <v>5</v>
      </c>
      <c r="B6" s="90" t="s">
        <v>80</v>
      </c>
      <c r="C6" s="90" t="s">
        <v>81</v>
      </c>
      <c r="D6" s="292" t="s">
        <v>82</v>
      </c>
      <c r="E6" s="293"/>
    </row>
    <row r="7" spans="1:5" ht="15.75">
      <c r="A7" s="89">
        <v>6</v>
      </c>
      <c r="B7" s="90" t="s">
        <v>83</v>
      </c>
      <c r="C7" s="90" t="s">
        <v>75</v>
      </c>
      <c r="D7" s="292" t="s">
        <v>84</v>
      </c>
      <c r="E7" s="293"/>
    </row>
    <row r="8" spans="1:5" ht="15.75">
      <c r="A8" s="89">
        <v>7</v>
      </c>
      <c r="B8" s="90" t="s">
        <v>85</v>
      </c>
      <c r="C8" s="90" t="s">
        <v>75</v>
      </c>
      <c r="D8" s="292" t="s">
        <v>86</v>
      </c>
      <c r="E8" s="293"/>
    </row>
    <row r="9" spans="1:5" ht="31.5">
      <c r="A9" s="89">
        <v>8</v>
      </c>
      <c r="B9" s="90" t="s">
        <v>87</v>
      </c>
      <c r="C9" s="90" t="s">
        <v>88</v>
      </c>
      <c r="D9" s="292" t="s">
        <v>41</v>
      </c>
      <c r="E9" s="293"/>
    </row>
    <row r="10" spans="1:5" ht="31.5">
      <c r="A10" s="89">
        <v>9</v>
      </c>
      <c r="B10" s="90" t="s">
        <v>89</v>
      </c>
      <c r="C10" s="90" t="s">
        <v>90</v>
      </c>
      <c r="D10" s="292" t="s">
        <v>43</v>
      </c>
      <c r="E10" s="293"/>
    </row>
    <row r="11" spans="1:5" ht="78.75">
      <c r="A11" s="89">
        <v>10</v>
      </c>
      <c r="B11" s="90" t="s">
        <v>91</v>
      </c>
      <c r="C11" s="90" t="s">
        <v>92</v>
      </c>
      <c r="D11" s="292" t="s">
        <v>30</v>
      </c>
      <c r="E11" s="293"/>
    </row>
    <row r="12" spans="1:5" ht="78.75">
      <c r="A12" s="89">
        <v>11</v>
      </c>
      <c r="B12" s="90" t="s">
        <v>93</v>
      </c>
      <c r="C12" s="90" t="s">
        <v>94</v>
      </c>
      <c r="D12" s="292" t="s">
        <v>31</v>
      </c>
      <c r="E12" s="293"/>
    </row>
    <row r="13" spans="1:5" ht="31.5">
      <c r="A13" s="89">
        <v>12</v>
      </c>
      <c r="B13" s="90" t="s">
        <v>95</v>
      </c>
      <c r="C13" s="90" t="s">
        <v>96</v>
      </c>
      <c r="D13" s="292" t="s">
        <v>32</v>
      </c>
      <c r="E13" s="293"/>
    </row>
    <row r="14" spans="1:5" ht="31.5">
      <c r="A14" s="89">
        <v>13</v>
      </c>
      <c r="B14" s="90" t="s">
        <v>97</v>
      </c>
      <c r="C14" s="90" t="s">
        <v>98</v>
      </c>
      <c r="D14" s="292" t="s">
        <v>33</v>
      </c>
      <c r="E14" s="293"/>
    </row>
    <row r="15" spans="1:5" ht="31.5">
      <c r="A15" s="89">
        <v>14</v>
      </c>
      <c r="B15" s="90" t="s">
        <v>99</v>
      </c>
      <c r="C15" s="90" t="s">
        <v>100</v>
      </c>
      <c r="D15" s="292" t="s">
        <v>34</v>
      </c>
      <c r="E15" s="293"/>
    </row>
    <row r="16" spans="1:5" ht="31.5">
      <c r="A16" s="89">
        <v>15</v>
      </c>
      <c r="B16" s="90" t="s">
        <v>101</v>
      </c>
      <c r="C16" s="90" t="s">
        <v>100</v>
      </c>
      <c r="D16" s="292" t="s">
        <v>35</v>
      </c>
      <c r="E16" s="293"/>
    </row>
    <row r="17" spans="1:5" ht="15.75">
      <c r="A17" s="89">
        <v>16</v>
      </c>
      <c r="B17" s="90" t="s">
        <v>102</v>
      </c>
      <c r="C17" s="90" t="s">
        <v>103</v>
      </c>
      <c r="D17" s="292" t="s">
        <v>36</v>
      </c>
      <c r="E17" s="293"/>
    </row>
    <row r="18" spans="1:5" ht="15.75">
      <c r="A18" s="89">
        <v>17</v>
      </c>
      <c r="B18" s="90" t="s">
        <v>104</v>
      </c>
      <c r="C18" s="90" t="s">
        <v>105</v>
      </c>
      <c r="D18" s="292" t="s">
        <v>37</v>
      </c>
      <c r="E18" s="293"/>
    </row>
    <row r="19" spans="1:5" ht="15.75">
      <c r="A19" s="89">
        <v>18</v>
      </c>
      <c r="B19" s="90" t="s">
        <v>106</v>
      </c>
      <c r="C19" s="90" t="s">
        <v>107</v>
      </c>
      <c r="D19" s="292" t="s">
        <v>38</v>
      </c>
      <c r="E19" s="293"/>
    </row>
    <row r="20" spans="1:5" ht="15.75">
      <c r="A20" s="89">
        <v>19</v>
      </c>
      <c r="B20" s="90" t="s">
        <v>108</v>
      </c>
      <c r="C20" s="90" t="s">
        <v>109</v>
      </c>
      <c r="D20" s="292" t="s">
        <v>39</v>
      </c>
      <c r="E20" s="293"/>
    </row>
    <row r="21" spans="1:5" ht="31.5">
      <c r="A21" s="89">
        <v>20</v>
      </c>
      <c r="B21" s="90" t="s">
        <v>110</v>
      </c>
      <c r="C21" s="90" t="s">
        <v>111</v>
      </c>
      <c r="D21" s="292" t="s">
        <v>40</v>
      </c>
      <c r="E21" s="293"/>
    </row>
    <row r="22" spans="1:5" ht="31.5">
      <c r="A22" s="89">
        <v>21</v>
      </c>
      <c r="B22" s="90" t="s">
        <v>112</v>
      </c>
      <c r="C22" s="90" t="s">
        <v>113</v>
      </c>
      <c r="D22" s="292" t="s">
        <v>42</v>
      </c>
      <c r="E22" s="293"/>
    </row>
    <row r="23" spans="1:5" ht="15.75">
      <c r="A23" s="89">
        <v>22</v>
      </c>
      <c r="B23" s="90" t="s">
        <v>114</v>
      </c>
      <c r="C23" s="90" t="s">
        <v>115</v>
      </c>
      <c r="D23" s="292" t="s">
        <v>54</v>
      </c>
      <c r="E23" s="293"/>
    </row>
    <row r="24" spans="1:5" ht="15.75">
      <c r="A24" s="89">
        <v>23</v>
      </c>
      <c r="B24" s="90" t="s">
        <v>116</v>
      </c>
      <c r="C24" s="90" t="s">
        <v>117</v>
      </c>
      <c r="D24" s="292" t="s">
        <v>44</v>
      </c>
      <c r="E24" s="293"/>
    </row>
    <row r="25" spans="1:5" ht="15.75">
      <c r="A25" s="89">
        <v>24</v>
      </c>
      <c r="B25" s="90" t="s">
        <v>118</v>
      </c>
      <c r="C25" s="90" t="s">
        <v>119</v>
      </c>
      <c r="D25" s="292" t="s">
        <v>120</v>
      </c>
      <c r="E25" s="293"/>
    </row>
    <row r="26" spans="1:5" ht="15.75">
      <c r="A26" s="89">
        <v>25</v>
      </c>
      <c r="B26" s="90" t="s">
        <v>121</v>
      </c>
      <c r="C26" s="90" t="s">
        <v>119</v>
      </c>
      <c r="D26" s="292" t="s">
        <v>45</v>
      </c>
      <c r="E26" s="293"/>
    </row>
    <row r="27" spans="1:5" ht="47.25">
      <c r="A27" s="89">
        <v>26</v>
      </c>
      <c r="B27" s="90" t="s">
        <v>122</v>
      </c>
      <c r="C27" s="90" t="s">
        <v>123</v>
      </c>
      <c r="D27" s="292" t="s">
        <v>124</v>
      </c>
      <c r="E27" s="293"/>
    </row>
    <row r="28" spans="1:5" ht="31.5">
      <c r="A28" s="89">
        <v>27</v>
      </c>
      <c r="B28" s="90" t="s">
        <v>125</v>
      </c>
      <c r="C28" s="90" t="s">
        <v>126</v>
      </c>
      <c r="D28" s="292" t="s">
        <v>46</v>
      </c>
      <c r="E28" s="293"/>
    </row>
    <row r="29" spans="1:5" ht="15.75">
      <c r="A29" s="89">
        <v>28</v>
      </c>
      <c r="B29" s="90" t="s">
        <v>127</v>
      </c>
      <c r="C29" s="90" t="s">
        <v>128</v>
      </c>
      <c r="D29" s="292" t="s">
        <v>47</v>
      </c>
      <c r="E29" s="293"/>
    </row>
    <row r="30" spans="1:5" ht="31.5">
      <c r="A30" s="89">
        <v>29</v>
      </c>
      <c r="B30" s="90" t="s">
        <v>129</v>
      </c>
      <c r="C30" s="90" t="s">
        <v>128</v>
      </c>
      <c r="D30" s="292" t="s">
        <v>48</v>
      </c>
      <c r="E30" s="293"/>
    </row>
    <row r="31" spans="1:5" ht="31.5">
      <c r="A31" s="89">
        <v>30</v>
      </c>
      <c r="B31" s="90" t="s">
        <v>130</v>
      </c>
      <c r="C31" s="90" t="s">
        <v>131</v>
      </c>
      <c r="D31" s="292" t="s">
        <v>49</v>
      </c>
      <c r="E31" s="293"/>
    </row>
    <row r="32" spans="1:5" ht="31.5">
      <c r="A32" s="89">
        <v>31</v>
      </c>
      <c r="B32" s="90" t="s">
        <v>132</v>
      </c>
      <c r="C32" s="90" t="s">
        <v>133</v>
      </c>
      <c r="D32" s="292" t="s">
        <v>50</v>
      </c>
      <c r="E32" s="293"/>
    </row>
    <row r="33" spans="1:5" ht="47.25">
      <c r="A33" s="89">
        <v>32</v>
      </c>
      <c r="B33" s="90" t="s">
        <v>134</v>
      </c>
      <c r="C33" s="294" t="s">
        <v>135</v>
      </c>
      <c r="D33" s="295"/>
      <c r="E33" s="91" t="s">
        <v>51</v>
      </c>
    </row>
    <row r="34" spans="1:5" ht="31.5">
      <c r="A34" s="89">
        <v>33</v>
      </c>
      <c r="B34" s="90" t="s">
        <v>136</v>
      </c>
      <c r="C34" s="294" t="s">
        <v>137</v>
      </c>
      <c r="D34" s="295"/>
      <c r="E34" s="91" t="s">
        <v>52</v>
      </c>
    </row>
    <row r="35" spans="1:5" ht="47.25">
      <c r="A35" s="89">
        <v>34</v>
      </c>
      <c r="B35" s="90" t="s">
        <v>138</v>
      </c>
      <c r="C35" s="294" t="s">
        <v>139</v>
      </c>
      <c r="D35" s="295"/>
      <c r="E35" s="91" t="s">
        <v>53</v>
      </c>
    </row>
    <row r="36" spans="1:5" ht="15.75">
      <c r="A36" s="89">
        <v>35</v>
      </c>
      <c r="B36" s="90" t="s">
        <v>140</v>
      </c>
      <c r="C36" s="294" t="s">
        <v>141</v>
      </c>
      <c r="D36" s="295"/>
      <c r="E36" s="91" t="s">
        <v>55</v>
      </c>
    </row>
    <row r="37" spans="1:5" ht="15.75">
      <c r="A37" s="89">
        <v>36</v>
      </c>
      <c r="B37" s="90" t="s">
        <v>142</v>
      </c>
      <c r="C37" s="294" t="s">
        <v>143</v>
      </c>
      <c r="D37" s="295"/>
      <c r="E37" s="91" t="s">
        <v>144</v>
      </c>
    </row>
    <row r="38" spans="1:5" ht="15.75">
      <c r="A38" s="89">
        <v>37</v>
      </c>
      <c r="B38" s="90" t="s">
        <v>145</v>
      </c>
      <c r="C38" s="294" t="s">
        <v>143</v>
      </c>
      <c r="D38" s="295"/>
      <c r="E38" s="91" t="s">
        <v>146</v>
      </c>
    </row>
    <row r="39" spans="1:5" ht="15.75">
      <c r="A39" s="89">
        <v>38</v>
      </c>
      <c r="B39" s="90" t="s">
        <v>147</v>
      </c>
      <c r="C39" s="294" t="s">
        <v>148</v>
      </c>
      <c r="D39" s="295"/>
      <c r="E39" s="91" t="s">
        <v>56</v>
      </c>
    </row>
  </sheetData>
  <sheetProtection/>
  <mergeCells count="39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C37:D37"/>
    <mergeCell ref="C38:D38"/>
    <mergeCell ref="C39:D39"/>
    <mergeCell ref="C33:D33"/>
    <mergeCell ref="C34:D34"/>
    <mergeCell ref="C35:D35"/>
    <mergeCell ref="C36:D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A1">
      <selection activeCell="F16" sqref="F16:F18"/>
    </sheetView>
  </sheetViews>
  <sheetFormatPr defaultColWidth="3.16015625" defaultRowHeight="12.75"/>
  <cols>
    <col min="1" max="1" width="3.66015625" style="1" customWidth="1"/>
    <col min="2" max="2" width="0.328125" style="1" hidden="1" customWidth="1"/>
    <col min="3" max="3" width="3.16015625" style="1" hidden="1" customWidth="1"/>
    <col min="4" max="4" width="3.16015625" style="1" customWidth="1"/>
    <col min="5" max="5" width="13" style="1" customWidth="1"/>
    <col min="6" max="6" width="11.5" style="1" customWidth="1"/>
    <col min="7" max="7" width="7.16015625" style="1" customWidth="1"/>
    <col min="8" max="8" width="1.171875" style="1" customWidth="1"/>
    <col min="9" max="9" width="5.83203125" style="1" customWidth="1"/>
    <col min="10" max="40" width="2.83203125" style="1" customWidth="1"/>
    <col min="41" max="41" width="3" style="1" hidden="1" customWidth="1"/>
    <col min="42" max="42" width="3.83203125" style="1" customWidth="1"/>
    <col min="43" max="43" width="4.83203125" style="1" customWidth="1"/>
    <col min="44" max="45" width="2.83203125" style="1" customWidth="1"/>
    <col min="46" max="46" width="3.83203125" style="1" customWidth="1"/>
    <col min="47" max="49" width="2.83203125" style="1" customWidth="1"/>
    <col min="50" max="50" width="3" style="1" customWidth="1"/>
    <col min="51" max="58" width="2.83203125" style="1" customWidth="1"/>
    <col min="59" max="59" width="4.83203125" style="1" customWidth="1"/>
    <col min="60" max="16384" width="3.16015625" style="1" customWidth="1"/>
  </cols>
  <sheetData>
    <row r="1" spans="1:53" ht="23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4" ht="15.75">
      <c r="A2" s="2"/>
      <c r="B2" s="2"/>
      <c r="C2" s="2"/>
      <c r="D2" s="2"/>
      <c r="E2" s="113"/>
      <c r="F2" s="2"/>
      <c r="G2" s="2"/>
      <c r="H2" s="2"/>
      <c r="I2" s="2"/>
      <c r="J2" s="2"/>
      <c r="K2" s="2"/>
      <c r="L2" s="2"/>
      <c r="M2" s="266" t="s">
        <v>0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"/>
      <c r="B3" s="2"/>
      <c r="C3" s="2"/>
      <c r="D3" s="2"/>
      <c r="E3" s="268"/>
      <c r="F3" s="269"/>
      <c r="G3" s="269"/>
      <c r="H3" s="269"/>
      <c r="I3" s="269"/>
      <c r="J3" s="269"/>
      <c r="K3" s="269"/>
      <c r="L3" s="2"/>
      <c r="M3" s="2"/>
      <c r="N3" s="2"/>
      <c r="O3" s="2"/>
      <c r="P3" s="2"/>
      <c r="Q3" s="2"/>
      <c r="R3" s="270" t="str">
        <f>TEXT(J11,"yyyy")</f>
        <v>2007</v>
      </c>
      <c r="S3" s="271"/>
      <c r="T3" s="117" t="s">
        <v>3</v>
      </c>
      <c r="U3" s="118"/>
      <c r="V3" s="272" t="str">
        <f>TEXT(J11,"mmmm")</f>
        <v>vasaris</v>
      </c>
      <c r="W3" s="271"/>
      <c r="X3" s="271"/>
      <c r="Y3" s="271"/>
      <c r="Z3" s="271"/>
      <c r="AA3" s="271"/>
      <c r="AB3" s="271"/>
      <c r="AC3" s="27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s="9" customFormat="1" ht="41.25" customHeight="1" hidden="1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 t="s">
        <v>2</v>
      </c>
      <c r="S5" s="6">
        <v>2000</v>
      </c>
      <c r="T5" s="7"/>
      <c r="U5" s="4" t="s">
        <v>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8"/>
      <c r="AT5" s="8"/>
      <c r="AU5" s="8"/>
      <c r="AV5" s="8"/>
      <c r="AW5" s="8"/>
      <c r="AX5" s="8"/>
      <c r="AY5" s="8"/>
      <c r="AZ5" s="8"/>
      <c r="BA5" s="8"/>
    </row>
    <row r="6" spans="1:53" ht="3.75" customHeight="1" hidden="1">
      <c r="A6" s="10"/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273" t="s">
        <v>4</v>
      </c>
      <c r="B7" s="12"/>
      <c r="C7" s="13"/>
      <c r="D7" s="276" t="s">
        <v>63</v>
      </c>
      <c r="E7" s="279" t="s">
        <v>5</v>
      </c>
      <c r="F7" s="282" t="s">
        <v>6</v>
      </c>
      <c r="G7" s="285" t="s">
        <v>7</v>
      </c>
      <c r="H7" s="179"/>
      <c r="I7" s="256" t="s">
        <v>8</v>
      </c>
      <c r="J7" s="259" t="s">
        <v>9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62" t="s">
        <v>10</v>
      </c>
      <c r="AQ7" s="263"/>
      <c r="AR7" s="263"/>
      <c r="AS7" s="263"/>
      <c r="AT7" s="263"/>
      <c r="AU7" s="263"/>
      <c r="AV7" s="263"/>
      <c r="AW7" s="263"/>
      <c r="AX7" s="264"/>
      <c r="AY7" s="241" t="s">
        <v>11</v>
      </c>
      <c r="AZ7" s="242"/>
      <c r="BA7" s="243"/>
    </row>
    <row r="8" spans="1:53" ht="9" customHeight="1">
      <c r="A8" s="274"/>
      <c r="B8" s="14"/>
      <c r="C8" s="10"/>
      <c r="D8" s="277"/>
      <c r="E8" s="280"/>
      <c r="F8" s="283"/>
      <c r="G8" s="286"/>
      <c r="H8" s="180"/>
      <c r="I8" s="25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5"/>
      <c r="AQ8" s="247" t="s">
        <v>12</v>
      </c>
      <c r="AR8" s="248"/>
      <c r="AS8" s="248"/>
      <c r="AT8" s="248"/>
      <c r="AU8" s="248"/>
      <c r="AV8" s="248"/>
      <c r="AW8" s="248"/>
      <c r="AX8" s="249"/>
      <c r="AY8" s="244"/>
      <c r="AZ8" s="245"/>
      <c r="BA8" s="246"/>
    </row>
    <row r="9" spans="1:53" ht="13.5" customHeight="1" thickBot="1">
      <c r="A9" s="274"/>
      <c r="B9" s="14"/>
      <c r="C9" s="10"/>
      <c r="D9" s="277"/>
      <c r="E9" s="280"/>
      <c r="F9" s="283"/>
      <c r="G9" s="286"/>
      <c r="H9" s="180"/>
      <c r="I9" s="25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5"/>
      <c r="AQ9" s="16"/>
      <c r="AR9" s="250" t="s">
        <v>13</v>
      </c>
      <c r="AS9" s="251"/>
      <c r="AT9" s="251"/>
      <c r="AU9" s="252"/>
      <c r="AV9" s="251"/>
      <c r="AW9" s="251"/>
      <c r="AX9" s="253"/>
      <c r="AY9" s="17"/>
      <c r="AZ9" s="18"/>
      <c r="BA9" s="19"/>
    </row>
    <row r="10" spans="1:53" ht="15" customHeight="1" hidden="1">
      <c r="A10" s="274"/>
      <c r="B10" s="14"/>
      <c r="C10" s="10"/>
      <c r="D10" s="277"/>
      <c r="E10" s="280"/>
      <c r="F10" s="283"/>
      <c r="G10" s="286"/>
      <c r="H10" s="180"/>
      <c r="I10" s="25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15"/>
      <c r="AQ10" s="10"/>
      <c r="AR10" s="20"/>
      <c r="AS10" s="18"/>
      <c r="AT10" s="18"/>
      <c r="AU10" s="18"/>
      <c r="AV10" s="21"/>
      <c r="AW10" s="21"/>
      <c r="AX10" s="22"/>
      <c r="AY10" s="23"/>
      <c r="AZ10" s="23"/>
      <c r="BA10" s="24"/>
    </row>
    <row r="11" spans="1:59" ht="82.5" customHeight="1" thickBot="1">
      <c r="A11" s="274"/>
      <c r="B11" s="25" t="s">
        <v>14</v>
      </c>
      <c r="C11" s="10"/>
      <c r="D11" s="277"/>
      <c r="E11" s="280"/>
      <c r="F11" s="283"/>
      <c r="G11" s="286"/>
      <c r="H11" s="180"/>
      <c r="I11" s="257"/>
      <c r="J11" s="254">
        <v>39114</v>
      </c>
      <c r="K11" s="235">
        <f>+J11+1</f>
        <v>39115</v>
      </c>
      <c r="L11" s="235">
        <f>+K11+1</f>
        <v>39116</v>
      </c>
      <c r="M11" s="235">
        <f aca="true" t="shared" si="0" ref="M11:AM11">+L11+1</f>
        <v>39117</v>
      </c>
      <c r="N11" s="235">
        <f t="shared" si="0"/>
        <v>39118</v>
      </c>
      <c r="O11" s="235">
        <f t="shared" si="0"/>
        <v>39119</v>
      </c>
      <c r="P11" s="235">
        <f t="shared" si="0"/>
        <v>39120</v>
      </c>
      <c r="Q11" s="235">
        <f t="shared" si="0"/>
        <v>39121</v>
      </c>
      <c r="R11" s="235">
        <f t="shared" si="0"/>
        <v>39122</v>
      </c>
      <c r="S11" s="235">
        <f t="shared" si="0"/>
        <v>39123</v>
      </c>
      <c r="T11" s="235">
        <f t="shared" si="0"/>
        <v>39124</v>
      </c>
      <c r="U11" s="235">
        <f t="shared" si="0"/>
        <v>39125</v>
      </c>
      <c r="V11" s="235">
        <f t="shared" si="0"/>
        <v>39126</v>
      </c>
      <c r="W11" s="235">
        <f t="shared" si="0"/>
        <v>39127</v>
      </c>
      <c r="X11" s="235">
        <f t="shared" si="0"/>
        <v>39128</v>
      </c>
      <c r="Y11" s="235">
        <f t="shared" si="0"/>
        <v>39129</v>
      </c>
      <c r="Z11" s="235">
        <f t="shared" si="0"/>
        <v>39130</v>
      </c>
      <c r="AA11" s="235">
        <f t="shared" si="0"/>
        <v>39131</v>
      </c>
      <c r="AB11" s="235">
        <f t="shared" si="0"/>
        <v>39132</v>
      </c>
      <c r="AC11" s="235">
        <f t="shared" si="0"/>
        <v>39133</v>
      </c>
      <c r="AD11" s="235">
        <f t="shared" si="0"/>
        <v>39134</v>
      </c>
      <c r="AE11" s="235">
        <f t="shared" si="0"/>
        <v>39135</v>
      </c>
      <c r="AF11" s="235">
        <f t="shared" si="0"/>
        <v>39136</v>
      </c>
      <c r="AG11" s="235">
        <f t="shared" si="0"/>
        <v>39137</v>
      </c>
      <c r="AH11" s="235">
        <f t="shared" si="0"/>
        <v>39138</v>
      </c>
      <c r="AI11" s="235">
        <f t="shared" si="0"/>
        <v>39139</v>
      </c>
      <c r="AJ11" s="235">
        <f t="shared" si="0"/>
        <v>39140</v>
      </c>
      <c r="AK11" s="235">
        <f t="shared" si="0"/>
        <v>39141</v>
      </c>
      <c r="AL11" s="235">
        <f t="shared" si="0"/>
        <v>39142</v>
      </c>
      <c r="AM11" s="235">
        <f t="shared" si="0"/>
        <v>39143</v>
      </c>
      <c r="AN11" s="237">
        <f>+AM11+1</f>
        <v>39144</v>
      </c>
      <c r="AO11" s="239">
        <f>+AN11+1</f>
        <v>39145</v>
      </c>
      <c r="AP11" s="25" t="s">
        <v>15</v>
      </c>
      <c r="AQ11" s="74" t="s">
        <v>16</v>
      </c>
      <c r="AR11" s="75" t="s">
        <v>17</v>
      </c>
      <c r="AS11" s="75" t="s">
        <v>18</v>
      </c>
      <c r="AT11" s="178" t="s">
        <v>19</v>
      </c>
      <c r="AU11" s="76" t="s">
        <v>20</v>
      </c>
      <c r="AV11" s="76" t="s">
        <v>21</v>
      </c>
      <c r="AW11" s="75" t="s">
        <v>22</v>
      </c>
      <c r="AX11" s="75" t="s">
        <v>23</v>
      </c>
      <c r="AY11" s="74" t="s">
        <v>24</v>
      </c>
      <c r="AZ11" s="74" t="s">
        <v>25</v>
      </c>
      <c r="BA11" s="77" t="s">
        <v>26</v>
      </c>
      <c r="BG11" s="98" t="s">
        <v>149</v>
      </c>
    </row>
    <row r="12" spans="1:60" ht="13.5" customHeight="1" thickBot="1">
      <c r="A12" s="275"/>
      <c r="B12" s="26"/>
      <c r="C12" s="78"/>
      <c r="D12" s="278"/>
      <c r="E12" s="281"/>
      <c r="F12" s="284"/>
      <c r="G12" s="287"/>
      <c r="H12" s="181"/>
      <c r="I12" s="258"/>
      <c r="J12" s="255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8"/>
      <c r="AO12" s="240"/>
      <c r="AP12" s="27">
        <v>1</v>
      </c>
      <c r="AQ12" s="28">
        <v>2</v>
      </c>
      <c r="AR12" s="28">
        <v>3</v>
      </c>
      <c r="AS12" s="28">
        <v>4</v>
      </c>
      <c r="AT12" s="28">
        <v>5</v>
      </c>
      <c r="AU12" s="28">
        <v>6</v>
      </c>
      <c r="AV12" s="29">
        <v>7</v>
      </c>
      <c r="AW12" s="29">
        <v>8</v>
      </c>
      <c r="AX12" s="29">
        <v>9</v>
      </c>
      <c r="AY12" s="29">
        <v>10</v>
      </c>
      <c r="AZ12" s="29">
        <v>11</v>
      </c>
      <c r="BA12" s="30">
        <v>12</v>
      </c>
      <c r="BG12" s="97">
        <v>39083</v>
      </c>
      <c r="BH12" s="98" t="s">
        <v>144</v>
      </c>
    </row>
    <row r="13" spans="1:60" ht="12">
      <c r="A13" s="232">
        <v>1</v>
      </c>
      <c r="B13" s="11"/>
      <c r="C13" s="11"/>
      <c r="D13" s="234"/>
      <c r="E13" s="218"/>
      <c r="F13" s="221" t="s">
        <v>150</v>
      </c>
      <c r="G13" s="223"/>
      <c r="H13" s="226">
        <v>8</v>
      </c>
      <c r="I13" s="208">
        <f>H13*IF(AND(TEXT($AK$11,"dd")="28",TEXT($AL$11,"dd")="01"),COUNTA(J13:AK13)-(COUNTIF(J13:AK13,"S")+COUNTIF(J13:AK13,"P")),IF(AND(TEXT($AL$11,"dd")="29",TEXT($AM$11,"dd")="01"),COUNTA(J13:AL13)-(COUNTIF(J13:AL13,"S")+COUNTIF(J13:AL13,"P")),IF(AND(TEXT($AM$11,"dd")="30",TEXT($AN$11,"dd")="01"),COUNTA(J13:AM13)-(COUNTIF(J13:AM13,"S")+COUNTIF(J13:AM13,"P")),COUNTA(J13:AN13)-(COUNTIF(J13:AN13,"S")+COUNTIF(J13:AN13,"P")))))</f>
        <v>152</v>
      </c>
      <c r="J13" s="84">
        <f aca="true" t="shared" si="1" ref="J13:AN13">IF(COUNTIF($BG$12:$BG$24,J$11),"S",IF(OR(WEEKDAY(J$11,2)=6,WEEKDAY(J$11,2)=7),"P",IF(K13="S",($H13-1),$H13)))</f>
        <v>8</v>
      </c>
      <c r="K13" s="84">
        <f t="shared" si="1"/>
        <v>8</v>
      </c>
      <c r="L13" s="84" t="str">
        <f t="shared" si="1"/>
        <v>P</v>
      </c>
      <c r="M13" s="84" t="str">
        <f t="shared" si="1"/>
        <v>P</v>
      </c>
      <c r="N13" s="84">
        <f t="shared" si="1"/>
        <v>8</v>
      </c>
      <c r="O13" s="122">
        <f t="shared" si="1"/>
        <v>8</v>
      </c>
      <c r="P13" s="84">
        <f t="shared" si="1"/>
        <v>8</v>
      </c>
      <c r="Q13" s="84">
        <f t="shared" si="1"/>
        <v>8</v>
      </c>
      <c r="R13" s="84">
        <f t="shared" si="1"/>
        <v>8</v>
      </c>
      <c r="S13" s="84" t="str">
        <f t="shared" si="1"/>
        <v>P</v>
      </c>
      <c r="T13" s="84" t="str">
        <f t="shared" si="1"/>
        <v>P</v>
      </c>
      <c r="U13" s="84">
        <f t="shared" si="1"/>
        <v>8</v>
      </c>
      <c r="V13" s="84">
        <f t="shared" si="1"/>
        <v>8</v>
      </c>
      <c r="W13" s="84">
        <f t="shared" si="1"/>
        <v>8</v>
      </c>
      <c r="X13" s="84">
        <f t="shared" si="1"/>
        <v>7</v>
      </c>
      <c r="Y13" s="84" t="str">
        <f t="shared" si="1"/>
        <v>S</v>
      </c>
      <c r="Z13" s="84" t="str">
        <f t="shared" si="1"/>
        <v>P</v>
      </c>
      <c r="AA13" s="84" t="str">
        <f t="shared" si="1"/>
        <v>P</v>
      </c>
      <c r="AB13" s="84">
        <f t="shared" si="1"/>
        <v>8</v>
      </c>
      <c r="AC13" s="84">
        <f t="shared" si="1"/>
        <v>8</v>
      </c>
      <c r="AD13" s="84">
        <f t="shared" si="1"/>
        <v>8</v>
      </c>
      <c r="AE13" s="84">
        <f t="shared" si="1"/>
        <v>8</v>
      </c>
      <c r="AF13" s="84">
        <f t="shared" si="1"/>
        <v>8</v>
      </c>
      <c r="AG13" s="84" t="str">
        <f t="shared" si="1"/>
        <v>P</v>
      </c>
      <c r="AH13" s="122" t="str">
        <f t="shared" si="1"/>
        <v>P</v>
      </c>
      <c r="AI13" s="122">
        <f t="shared" si="1"/>
        <v>8</v>
      </c>
      <c r="AJ13" s="122">
        <f t="shared" si="1"/>
        <v>8</v>
      </c>
      <c r="AK13" s="84">
        <f t="shared" si="1"/>
        <v>8</v>
      </c>
      <c r="AL13" s="84">
        <f t="shared" si="1"/>
        <v>8</v>
      </c>
      <c r="AM13" s="84">
        <f t="shared" si="1"/>
        <v>8</v>
      </c>
      <c r="AN13" s="124" t="str">
        <f t="shared" si="1"/>
        <v>P</v>
      </c>
      <c r="AO13" s="102" t="str">
        <f>IF(COUNTIF($BG$12:$BG$24,AO$11),"S",IF(OR(WEEKDAY(AO$11,2)=6,WEEKDAY(AO$11,2)=7),"P",$H13))</f>
        <v>P</v>
      </c>
      <c r="AP13" s="96">
        <f>IF(AND(TEXT($AK$11,"dd")="28",TEXT($AL$11,"dd")="01"),COUNT(J13:AK13),IF(AND(TEXT($AL$11,"dd")="29",TEXT($AM$11,"dd")="01"),COUNT(J13:AL13),IF(AND(TEXT($AM$11,"dd")="30",TEXT($AN$11,"dd")="01"),COUNT(J13:AM13),COUNT(J13:AN13))))</f>
        <v>19</v>
      </c>
      <c r="AQ13" s="85">
        <f>IF(AND(TEXT($AK$11,"dd")="28",TEXT($AL$11,"dd")="01"),SUM(J13:AK13),IF(AND(TEXT($AL$11,"dd")="29",TEXT($AM$11,"dd")="01"),SUM(J13:AL13),IF(AND(TEXT($AM$11,"dd")="30",TEXT($AN$11,"dd")="01"),SUM(J13:AM13),SUM(J13:AN13))))</f>
        <v>151</v>
      </c>
      <c r="AR13" s="32"/>
      <c r="AS13" s="33"/>
      <c r="AT13" s="33"/>
      <c r="AU13" s="33"/>
      <c r="AV13" s="33"/>
      <c r="AW13" s="33"/>
      <c r="AX13" s="33"/>
      <c r="AY13" s="34"/>
      <c r="AZ13" s="35"/>
      <c r="BA13" s="36"/>
      <c r="BG13" s="97">
        <v>39129</v>
      </c>
      <c r="BH13" s="98" t="s">
        <v>146</v>
      </c>
    </row>
    <row r="14" spans="1:59" ht="12" customHeight="1">
      <c r="A14" s="212"/>
      <c r="B14" s="11"/>
      <c r="C14" s="11"/>
      <c r="D14" s="215"/>
      <c r="E14" s="218"/>
      <c r="F14" s="221"/>
      <c r="G14" s="224"/>
      <c r="H14" s="227"/>
      <c r="I14" s="209"/>
      <c r="J14" s="79"/>
      <c r="K14" s="37"/>
      <c r="L14" s="37"/>
      <c r="M14" s="37"/>
      <c r="N14" s="37"/>
      <c r="O14" s="1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24"/>
      <c r="AI14" s="124"/>
      <c r="AJ14" s="37"/>
      <c r="AK14" s="37"/>
      <c r="AL14" s="37"/>
      <c r="AM14" s="37"/>
      <c r="AN14" s="124"/>
      <c r="AO14" s="103"/>
      <c r="AP14" s="99"/>
      <c r="AQ14" s="39"/>
      <c r="AR14" s="40"/>
      <c r="AS14" s="41"/>
      <c r="AT14" s="41"/>
      <c r="AU14" s="41"/>
      <c r="AV14" s="41"/>
      <c r="AW14" s="41"/>
      <c r="AX14" s="41"/>
      <c r="AY14" s="42"/>
      <c r="AZ14" s="43"/>
      <c r="BA14" s="44"/>
      <c r="BG14" s="97">
        <v>39152</v>
      </c>
    </row>
    <row r="15" spans="1:59" ht="12.75" customHeight="1" thickBot="1">
      <c r="A15" s="213"/>
      <c r="B15" s="45"/>
      <c r="C15" s="45"/>
      <c r="D15" s="216"/>
      <c r="E15" s="219"/>
      <c r="F15" s="222"/>
      <c r="G15" s="224"/>
      <c r="H15" s="228"/>
      <c r="I15" s="210"/>
      <c r="J15" s="160"/>
      <c r="K15" s="161"/>
      <c r="L15" s="161"/>
      <c r="M15" s="161"/>
      <c r="N15" s="161"/>
      <c r="O15" s="16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2"/>
      <c r="AJ15" s="163"/>
      <c r="AK15" s="161"/>
      <c r="AL15" s="161"/>
      <c r="AM15" s="161"/>
      <c r="AN15" s="164"/>
      <c r="AO15" s="165"/>
      <c r="AP15" s="166"/>
      <c r="AQ15" s="167"/>
      <c r="AR15" s="168"/>
      <c r="AS15" s="16"/>
      <c r="AT15" s="16"/>
      <c r="AU15" s="16"/>
      <c r="AV15" s="16"/>
      <c r="AW15" s="16"/>
      <c r="AX15" s="16"/>
      <c r="AY15" s="169"/>
      <c r="AZ15" s="170"/>
      <c r="BA15" s="171"/>
      <c r="BG15" s="97">
        <v>39153</v>
      </c>
    </row>
    <row r="16" spans="1:59" ht="12" customHeight="1">
      <c r="A16" s="211">
        <v>2</v>
      </c>
      <c r="B16" s="31"/>
      <c r="C16" s="31"/>
      <c r="D16" s="214"/>
      <c r="E16" s="217"/>
      <c r="F16" s="217" t="s">
        <v>177</v>
      </c>
      <c r="G16" s="223"/>
      <c r="H16" s="226">
        <v>8</v>
      </c>
      <c r="I16" s="208">
        <f>H16*IF(AND(TEXT($AK$11,"dd")="28",TEXT($AL$11,"dd")="01"),COUNTA(J16:AK16)-(COUNTIF(J16:AK16,"S")+COUNTIF(J16:AK16,"P")),IF(AND(TEXT($AL$11,"dd")="29",TEXT($AM$11,"dd")="01"),COUNTA(J16:AL16)-(COUNTIF(J16:AL16,"S")+COUNTIF(J16:AL16,"P")),IF(AND(TEXT($AM$11,"dd")="30",TEXT($AN$11,"dd")="01"),COUNTA(J16:AM16)-(COUNTIF(J16:AM16,"S")+COUNTIF(J16:AM16,"P")),COUNTA(J16:AN16)-(COUNTIF(J16:AN16,"S")+COUNTIF(J16:AN16,"P")))))</f>
        <v>152</v>
      </c>
      <c r="J16" s="175">
        <f aca="true" t="shared" si="2" ref="J16:AM16">IF(COUNTIF($BG$12:$BG$24,J$11),"S",IF(OR(WEEKDAY(J$11,2)=6,WEEKDAY(J$11,2)=7),"P",IF(K16="S",($H16-1),$H16)))</f>
        <v>8</v>
      </c>
      <c r="K16" s="84">
        <f t="shared" si="2"/>
        <v>8</v>
      </c>
      <c r="L16" s="84" t="str">
        <f t="shared" si="2"/>
        <v>P</v>
      </c>
      <c r="M16" s="84" t="str">
        <f t="shared" si="2"/>
        <v>P</v>
      </c>
      <c r="N16" s="84">
        <f t="shared" si="2"/>
        <v>8</v>
      </c>
      <c r="O16" s="122">
        <f t="shared" si="2"/>
        <v>8</v>
      </c>
      <c r="P16" s="84">
        <f t="shared" si="2"/>
        <v>8</v>
      </c>
      <c r="Q16" s="84">
        <f t="shared" si="2"/>
        <v>8</v>
      </c>
      <c r="R16" s="84">
        <f t="shared" si="2"/>
        <v>8</v>
      </c>
      <c r="S16" s="84" t="str">
        <f t="shared" si="2"/>
        <v>P</v>
      </c>
      <c r="T16" s="84" t="str">
        <f t="shared" si="2"/>
        <v>P</v>
      </c>
      <c r="U16" s="84">
        <f t="shared" si="2"/>
        <v>8</v>
      </c>
      <c r="V16" s="84">
        <f t="shared" si="2"/>
        <v>8</v>
      </c>
      <c r="W16" s="84">
        <f t="shared" si="2"/>
        <v>8</v>
      </c>
      <c r="X16" s="84">
        <f t="shared" si="2"/>
        <v>7</v>
      </c>
      <c r="Y16" s="84" t="str">
        <f t="shared" si="2"/>
        <v>S</v>
      </c>
      <c r="Z16" s="84" t="str">
        <f t="shared" si="2"/>
        <v>P</v>
      </c>
      <c r="AA16" s="84" t="str">
        <f t="shared" si="2"/>
        <v>P</v>
      </c>
      <c r="AB16" s="84">
        <f t="shared" si="2"/>
        <v>8</v>
      </c>
      <c r="AC16" s="84">
        <f t="shared" si="2"/>
        <v>8</v>
      </c>
      <c r="AD16" s="84">
        <f t="shared" si="2"/>
        <v>8</v>
      </c>
      <c r="AE16" s="84">
        <f t="shared" si="2"/>
        <v>8</v>
      </c>
      <c r="AF16" s="84">
        <f t="shared" si="2"/>
        <v>8</v>
      </c>
      <c r="AG16" s="122" t="str">
        <f t="shared" si="2"/>
        <v>P</v>
      </c>
      <c r="AH16" s="122" t="str">
        <f>IF(COUNTIF($BG$12:$BG$24,AH$11),"S",IF(OR(WEEKDAY(AH$11,2)=6,WEEKDAY(AH$11,2)=7),"P",IF(AI16="S",($H16-1),$H16)))</f>
        <v>P</v>
      </c>
      <c r="AI16" s="122">
        <f>IF(COUNTIF($BG$12:$BG$24,AI$11),"S",IF(OR(WEEKDAY(AI$11,2)=6,WEEKDAY(AI$11,2)=7),"P",IF(AJ16="S",($H16-1),$H16)))</f>
        <v>8</v>
      </c>
      <c r="AJ16" s="122">
        <f t="shared" si="2"/>
        <v>8</v>
      </c>
      <c r="AK16" s="84">
        <f t="shared" si="2"/>
        <v>8</v>
      </c>
      <c r="AL16" s="84">
        <f t="shared" si="2"/>
        <v>8</v>
      </c>
      <c r="AM16" s="84">
        <f t="shared" si="2"/>
        <v>8</v>
      </c>
      <c r="AN16" s="84" t="str">
        <f>IF(COUNTIF($BG$12:$BG$24,AN$11),"S",IF(OR(WEEKDAY(AN$11,2)=6,WEEKDAY(AN$11,2)=7),"P",IF(AO16="S",($H16-1),$H16)))</f>
        <v>P</v>
      </c>
      <c r="AO16" s="102" t="str">
        <f>IF(COUNTIF($BG$12:$BG$24,AO$11),"S",IF(OR(WEEKDAY(AO$11,2)=6,WEEKDAY(AO$11,2)=7),"P",$H16))</f>
        <v>P</v>
      </c>
      <c r="AP16" s="96">
        <f>IF(AND(TEXT($AK$11,"dd")="28",TEXT($AL$11,"dd")="01"),COUNT(J16:AK16),IF(AND(TEXT($AL$11,"dd")="29",TEXT($AM$11,"dd")="01"),COUNT(J16:AL16),IF(AND(TEXT($AM$11,"dd")="30",TEXT($AN$11,"dd")="01"),COUNT(J16:AM16),COUNT(J16:AN16))))</f>
        <v>19</v>
      </c>
      <c r="AQ16" s="85">
        <f>IF(AND(TEXT($AK$11,"dd")="28",TEXT($AL$11,"dd")="01"),SUM(J16:AK16),IF(AND(TEXT($AL$11,"dd")="29",TEXT($AM$11,"dd")="01"),SUM(J16:AL16),IF(AND(TEXT($AM$11,"dd")="30",TEXT($AN$11,"dd")="01"),SUM(J16:AM16),SUM(J16:AN16))))</f>
        <v>151</v>
      </c>
      <c r="AR16" s="32"/>
      <c r="AS16" s="33"/>
      <c r="AT16" s="33"/>
      <c r="AU16" s="33"/>
      <c r="AV16" s="33"/>
      <c r="AW16" s="33"/>
      <c r="AX16" s="33"/>
      <c r="AY16" s="34"/>
      <c r="AZ16" s="35"/>
      <c r="BA16" s="36"/>
      <c r="BG16" s="97">
        <v>39181</v>
      </c>
    </row>
    <row r="17" spans="1:59" ht="12" customHeight="1">
      <c r="A17" s="232"/>
      <c r="B17" s="11"/>
      <c r="C17" s="11"/>
      <c r="D17" s="215"/>
      <c r="E17" s="218"/>
      <c r="F17" s="218"/>
      <c r="G17" s="224"/>
      <c r="H17" s="227"/>
      <c r="I17" s="209"/>
      <c r="J17" s="79"/>
      <c r="K17" s="37"/>
      <c r="L17" s="37"/>
      <c r="M17" s="37"/>
      <c r="N17" s="37"/>
      <c r="O17" s="1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4"/>
      <c r="AI17" s="124"/>
      <c r="AJ17" s="37"/>
      <c r="AK17" s="37"/>
      <c r="AL17" s="37"/>
      <c r="AM17" s="37"/>
      <c r="AN17" s="124"/>
      <c r="AO17" s="103"/>
      <c r="AP17" s="100"/>
      <c r="AQ17" s="39"/>
      <c r="AR17" s="51"/>
      <c r="AS17" s="41"/>
      <c r="AT17" s="41"/>
      <c r="AU17" s="41"/>
      <c r="AV17" s="41"/>
      <c r="AW17" s="41"/>
      <c r="AX17" s="41"/>
      <c r="AY17" s="52"/>
      <c r="AZ17" s="53"/>
      <c r="BA17" s="44"/>
      <c r="BG17" s="97">
        <v>39203</v>
      </c>
    </row>
    <row r="18" spans="1:59" ht="12.75" customHeight="1" thickBot="1">
      <c r="A18" s="233"/>
      <c r="B18" s="11"/>
      <c r="C18" s="11"/>
      <c r="D18" s="216"/>
      <c r="E18" s="219"/>
      <c r="F18" s="219"/>
      <c r="G18" s="224"/>
      <c r="H18" s="228"/>
      <c r="I18" s="210"/>
      <c r="J18" s="80"/>
      <c r="K18" s="46"/>
      <c r="L18" s="46"/>
      <c r="M18" s="46"/>
      <c r="N18" s="46"/>
      <c r="O18" s="17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59"/>
      <c r="AH18" s="176"/>
      <c r="AI18" s="176"/>
      <c r="AJ18" s="159"/>
      <c r="AK18" s="46"/>
      <c r="AL18" s="46"/>
      <c r="AM18" s="46"/>
      <c r="AN18" s="177"/>
      <c r="AO18" s="104"/>
      <c r="AP18" s="101"/>
      <c r="AQ18" s="48"/>
      <c r="AR18" s="54"/>
      <c r="AS18" s="49"/>
      <c r="AT18" s="49"/>
      <c r="AU18" s="49"/>
      <c r="AV18" s="49"/>
      <c r="AW18" s="49"/>
      <c r="AX18" s="49"/>
      <c r="AY18" s="55"/>
      <c r="AZ18" s="56"/>
      <c r="BA18" s="50"/>
      <c r="BG18" s="97">
        <v>39258</v>
      </c>
    </row>
    <row r="19" spans="1:59" ht="15" customHeight="1">
      <c r="A19" s="211">
        <v>3</v>
      </c>
      <c r="B19" s="31"/>
      <c r="C19" s="31"/>
      <c r="D19" s="214"/>
      <c r="E19" s="217"/>
      <c r="F19" s="220" t="s">
        <v>27</v>
      </c>
      <c r="G19" s="223"/>
      <c r="H19" s="226">
        <v>8</v>
      </c>
      <c r="I19" s="208">
        <f>H19*IF(AND(TEXT($AK$11,"dd")="28",TEXT($AL$11,"dd")="01"),COUNTA(J19:AK19)-(COUNTIF(J19:AK19,"S")+COUNTIF(J19:AK19,"P")),IF(AND(TEXT($AL$11,"dd")="29",TEXT($AM$11,"dd")="01"),COUNTA(J19:AL19)-(COUNTIF(J19:AL19,"S")+COUNTIF(J19:AL19,"P")),IF(AND(TEXT($AM$11,"dd")="30",TEXT($AN$11,"dd")="01"),COUNTA(J19:AM19)-(COUNTIF(J19:AM19,"S")+COUNTIF(J19:AM19,"P")),COUNTA(J19:AN19)-(COUNTIF(J19:AN19,"S")+COUNTIF(J19:AN19,"P")))))</f>
        <v>152</v>
      </c>
      <c r="J19" s="175">
        <f aca="true" t="shared" si="3" ref="J19:AN19">IF(COUNTIF($BG$12:$BG$24,J$11),"S",IF(OR(WEEKDAY(J$11,2)=6,WEEKDAY(J$11,2)=7),"P",IF(K19="S",($H19-1),$H19)))</f>
        <v>8</v>
      </c>
      <c r="K19" s="84">
        <f t="shared" si="3"/>
        <v>8</v>
      </c>
      <c r="L19" s="84" t="str">
        <f t="shared" si="3"/>
        <v>P</v>
      </c>
      <c r="M19" s="84" t="str">
        <f t="shared" si="3"/>
        <v>P</v>
      </c>
      <c r="N19" s="84">
        <f t="shared" si="3"/>
        <v>8</v>
      </c>
      <c r="O19" s="122">
        <f t="shared" si="3"/>
        <v>8</v>
      </c>
      <c r="P19" s="84">
        <f t="shared" si="3"/>
        <v>8</v>
      </c>
      <c r="Q19" s="84">
        <f t="shared" si="3"/>
        <v>8</v>
      </c>
      <c r="R19" s="84">
        <f t="shared" si="3"/>
        <v>8</v>
      </c>
      <c r="S19" s="84" t="str">
        <f t="shared" si="3"/>
        <v>P</v>
      </c>
      <c r="T19" s="84" t="str">
        <f t="shared" si="3"/>
        <v>P</v>
      </c>
      <c r="U19" s="84">
        <f t="shared" si="3"/>
        <v>8</v>
      </c>
      <c r="V19" s="84">
        <f t="shared" si="3"/>
        <v>8</v>
      </c>
      <c r="W19" s="84">
        <f t="shared" si="3"/>
        <v>8</v>
      </c>
      <c r="X19" s="84">
        <f t="shared" si="3"/>
        <v>7</v>
      </c>
      <c r="Y19" s="84" t="str">
        <f t="shared" si="3"/>
        <v>S</v>
      </c>
      <c r="Z19" s="84" t="str">
        <f t="shared" si="3"/>
        <v>P</v>
      </c>
      <c r="AA19" s="84" t="str">
        <f t="shared" si="3"/>
        <v>P</v>
      </c>
      <c r="AB19" s="84">
        <f t="shared" si="3"/>
        <v>8</v>
      </c>
      <c r="AC19" s="84">
        <f t="shared" si="3"/>
        <v>8</v>
      </c>
      <c r="AD19" s="84">
        <f t="shared" si="3"/>
        <v>8</v>
      </c>
      <c r="AE19" s="84">
        <f t="shared" si="3"/>
        <v>8</v>
      </c>
      <c r="AF19" s="84">
        <f t="shared" si="3"/>
        <v>8</v>
      </c>
      <c r="AG19" s="122" t="str">
        <f t="shared" si="3"/>
        <v>P</v>
      </c>
      <c r="AH19" s="122" t="str">
        <f t="shared" si="3"/>
        <v>P</v>
      </c>
      <c r="AI19" s="122">
        <f t="shared" si="3"/>
        <v>8</v>
      </c>
      <c r="AJ19" s="122">
        <f t="shared" si="3"/>
        <v>8</v>
      </c>
      <c r="AK19" s="84">
        <f t="shared" si="3"/>
        <v>8</v>
      </c>
      <c r="AL19" s="84">
        <f t="shared" si="3"/>
        <v>8</v>
      </c>
      <c r="AM19" s="84">
        <f t="shared" si="3"/>
        <v>8</v>
      </c>
      <c r="AN19" s="84" t="str">
        <f t="shared" si="3"/>
        <v>P</v>
      </c>
      <c r="AO19" s="102" t="str">
        <f>IF(COUNTIF($BG$12:$BG$24,AO$11),"S",IF(OR(WEEKDAY(AO$11,2)=6,WEEKDAY(AO$11,2)=7),"P",$H19))</f>
        <v>P</v>
      </c>
      <c r="AP19" s="96">
        <f>IF(AND(TEXT($AK$11,"dd")="28",TEXT($AL$11,"dd")="01"),COUNT(J19:AK19),IF(AND(TEXT($AL$11,"dd")="29",TEXT($AM$11,"dd")="01"),COUNT(J19:AL19),IF(AND(TEXT($AM$11,"dd")="30",TEXT($AN$11,"dd")="01"),COUNT(J19:AM19),COUNT(J19:AN19))))</f>
        <v>19</v>
      </c>
      <c r="AQ19" s="85">
        <f>IF(AND(TEXT($AK$11,"dd")="28",TEXT($AL$11,"dd")="01"),SUM(J19:AK19),IF(AND(TEXT($AL$11,"dd")="29",TEXT($AM$11,"dd")="01"),SUM(J19:AL19),IF(AND(TEXT($AM$11,"dd")="30",TEXT($AN$11,"dd")="01"),SUM(J19:AM19),SUM(J19:AN19))))</f>
        <v>151</v>
      </c>
      <c r="AR19" s="32"/>
      <c r="AS19" s="33"/>
      <c r="AT19" s="33"/>
      <c r="AU19" s="33"/>
      <c r="AV19" s="33"/>
      <c r="AW19" s="33"/>
      <c r="AX19" s="33"/>
      <c r="AY19" s="57"/>
      <c r="AZ19" s="35"/>
      <c r="BA19" s="36"/>
      <c r="BG19" s="97">
        <v>39269</v>
      </c>
    </row>
    <row r="20" spans="1:59" ht="12" customHeight="1">
      <c r="A20" s="212"/>
      <c r="B20" s="11"/>
      <c r="C20" s="11"/>
      <c r="D20" s="215"/>
      <c r="E20" s="218"/>
      <c r="F20" s="221"/>
      <c r="G20" s="224"/>
      <c r="H20" s="227"/>
      <c r="I20" s="209"/>
      <c r="J20" s="79"/>
      <c r="K20" s="37"/>
      <c r="L20" s="37"/>
      <c r="M20" s="37"/>
      <c r="N20" s="37"/>
      <c r="O20" s="1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24"/>
      <c r="AI20" s="124"/>
      <c r="AJ20" s="37"/>
      <c r="AK20" s="37"/>
      <c r="AL20" s="37"/>
      <c r="AM20" s="37"/>
      <c r="AN20" s="124"/>
      <c r="AO20" s="103"/>
      <c r="AP20" s="100"/>
      <c r="AQ20" s="39"/>
      <c r="AR20" s="51"/>
      <c r="AS20" s="41"/>
      <c r="AT20" s="41"/>
      <c r="AU20" s="41"/>
      <c r="AV20" s="41"/>
      <c r="AW20" s="41"/>
      <c r="AX20" s="41"/>
      <c r="AY20" s="58"/>
      <c r="AZ20" s="53"/>
      <c r="BA20" s="44"/>
      <c r="BG20" s="97">
        <v>39309</v>
      </c>
    </row>
    <row r="21" spans="1:59" ht="12.75" customHeight="1" thickBot="1">
      <c r="A21" s="213"/>
      <c r="B21" s="45"/>
      <c r="C21" s="45"/>
      <c r="D21" s="216"/>
      <c r="E21" s="219"/>
      <c r="F21" s="222"/>
      <c r="G21" s="224"/>
      <c r="H21" s="228"/>
      <c r="I21" s="210"/>
      <c r="J21" s="80"/>
      <c r="K21" s="46"/>
      <c r="L21" s="46"/>
      <c r="M21" s="46"/>
      <c r="N21" s="46"/>
      <c r="O21" s="17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59"/>
      <c r="AH21" s="176"/>
      <c r="AI21" s="176"/>
      <c r="AJ21" s="159"/>
      <c r="AK21" s="46"/>
      <c r="AL21" s="46"/>
      <c r="AM21" s="46"/>
      <c r="AN21" s="177"/>
      <c r="AO21" s="104"/>
      <c r="AP21" s="101"/>
      <c r="AQ21" s="48"/>
      <c r="AR21" s="54"/>
      <c r="AS21" s="49"/>
      <c r="AT21" s="49"/>
      <c r="AU21" s="49"/>
      <c r="AV21" s="49"/>
      <c r="AW21" s="49"/>
      <c r="AX21" s="49"/>
      <c r="AY21" s="59"/>
      <c r="AZ21" s="56"/>
      <c r="BA21" s="50"/>
      <c r="BG21" s="97">
        <v>39387</v>
      </c>
    </row>
    <row r="22" spans="1:59" ht="12" customHeight="1">
      <c r="A22" s="211">
        <v>4</v>
      </c>
      <c r="B22" s="60"/>
      <c r="C22" s="60"/>
      <c r="D22" s="214"/>
      <c r="E22" s="217"/>
      <c r="F22" s="220" t="s">
        <v>27</v>
      </c>
      <c r="G22" s="223"/>
      <c r="H22" s="226">
        <v>8</v>
      </c>
      <c r="I22" s="208">
        <f>H22*IF(AND(TEXT($AK$11,"dd")="28",TEXT($AL$11,"dd")="01"),COUNTA(J22:AK22)-(COUNTIF(J22:AK22,"S")+COUNTIF(J22:AK22,"P")),IF(AND(TEXT($AL$11,"dd")="29",TEXT($AM$11,"dd")="01"),COUNTA(J22:AL22)-(COUNTIF(J22:AL22,"S")+COUNTIF(J22:AL22,"P")),IF(AND(TEXT($AM$11,"dd")="30",TEXT($AN$11,"dd")="01"),COUNTA(J22:AM22)-(COUNTIF(J22:AM22,"S")+COUNTIF(J22:AM22,"P")),COUNTA(J22:AN22)-(COUNTIF(J22:AN22,"S")+COUNTIF(J22:AN22,"P")))))</f>
        <v>152</v>
      </c>
      <c r="J22" s="84">
        <f aca="true" t="shared" si="4" ref="J22:AG22">IF(COUNTIF($BG$12:$BG$24,J$11),"S",IF(OR(WEEKDAY(J$11,2)=6,WEEKDAY(J$11,2)=7),"P",IF(K22="S",($H22-1),$H22)))</f>
        <v>8</v>
      </c>
      <c r="K22" s="123">
        <f t="shared" si="4"/>
        <v>8</v>
      </c>
      <c r="L22" s="123" t="str">
        <f t="shared" si="4"/>
        <v>P</v>
      </c>
      <c r="M22" s="123" t="str">
        <f t="shared" si="4"/>
        <v>P</v>
      </c>
      <c r="N22" s="123">
        <f t="shared" si="4"/>
        <v>8</v>
      </c>
      <c r="O22" s="162">
        <f t="shared" si="4"/>
        <v>8</v>
      </c>
      <c r="P22" s="123">
        <f t="shared" si="4"/>
        <v>8</v>
      </c>
      <c r="Q22" s="123">
        <f t="shared" si="4"/>
        <v>8</v>
      </c>
      <c r="R22" s="123">
        <f t="shared" si="4"/>
        <v>8</v>
      </c>
      <c r="S22" s="123" t="str">
        <f t="shared" si="4"/>
        <v>P</v>
      </c>
      <c r="T22" s="123" t="str">
        <f t="shared" si="4"/>
        <v>P</v>
      </c>
      <c r="U22" s="123">
        <f t="shared" si="4"/>
        <v>8</v>
      </c>
      <c r="V22" s="123">
        <f t="shared" si="4"/>
        <v>8</v>
      </c>
      <c r="W22" s="123">
        <f t="shared" si="4"/>
        <v>8</v>
      </c>
      <c r="X22" s="123">
        <f t="shared" si="4"/>
        <v>7</v>
      </c>
      <c r="Y22" s="123" t="str">
        <f t="shared" si="4"/>
        <v>S</v>
      </c>
      <c r="Z22" s="123" t="str">
        <f t="shared" si="4"/>
        <v>P</v>
      </c>
      <c r="AA22" s="123" t="str">
        <f t="shared" si="4"/>
        <v>P</v>
      </c>
      <c r="AB22" s="123">
        <f t="shared" si="4"/>
        <v>8</v>
      </c>
      <c r="AC22" s="123">
        <f t="shared" si="4"/>
        <v>8</v>
      </c>
      <c r="AD22" s="123">
        <f t="shared" si="4"/>
        <v>8</v>
      </c>
      <c r="AE22" s="123">
        <f t="shared" si="4"/>
        <v>8</v>
      </c>
      <c r="AF22" s="123">
        <f t="shared" si="4"/>
        <v>8</v>
      </c>
      <c r="AG22" s="123" t="str">
        <f t="shared" si="4"/>
        <v>P</v>
      </c>
      <c r="AH22" s="123" t="str">
        <f aca="true" t="shared" si="5" ref="AH22:AN22">IF(COUNTIF($BG$12:$BG$24,AH$11),"S",IF(OR(WEEKDAY(AH$11,2)=6,WEEKDAY(AH$11,2)=7),"P",IF(AI22="S",($H22-1),$H22)))</f>
        <v>P</v>
      </c>
      <c r="AI22" s="123">
        <f t="shared" si="5"/>
        <v>8</v>
      </c>
      <c r="AJ22" s="123">
        <f t="shared" si="5"/>
        <v>8</v>
      </c>
      <c r="AK22" s="123">
        <f t="shared" si="5"/>
        <v>8</v>
      </c>
      <c r="AL22" s="123">
        <f t="shared" si="5"/>
        <v>8</v>
      </c>
      <c r="AM22" s="123">
        <f t="shared" si="5"/>
        <v>8</v>
      </c>
      <c r="AN22" s="123" t="str">
        <f t="shared" si="5"/>
        <v>P</v>
      </c>
      <c r="AO22" s="172" t="str">
        <f>IF(COUNTIF($BG$12:$BG$24,AO$11),"S",IF(OR(WEEKDAY(AO$11,2)=6,WEEKDAY(AO$11,2)=7),"P",$H22))</f>
        <v>P</v>
      </c>
      <c r="AP22" s="99">
        <f>IF(AND(TEXT($AK$11,"dd")="28",TEXT($AL$11,"dd")="01"),COUNT(J22:AK22),IF(AND(TEXT($AL$11,"dd")="29",TEXT($AM$11,"dd")="01"),COUNT(J22:AL22),IF(AND(TEXT($AM$11,"dd")="30",TEXT($AN$11,"dd")="01"),COUNT(J22:AM22),COUNT(J22:AN22))))</f>
        <v>19</v>
      </c>
      <c r="AQ22" s="173">
        <f>IF(AND(TEXT($AK$11,"dd")="28",TEXT($AL$11,"dd")="01"),SUM(J22:AK22),IF(AND(TEXT($AL$11,"dd")="29",TEXT($AM$11,"dd")="01"),SUM(J22:AL22),IF(AND(TEXT($AM$11,"dd")="30",TEXT($AN$11,"dd")="01"),SUM(J22:AM22),SUM(J22:AN22))))</f>
        <v>151</v>
      </c>
      <c r="AR22" s="40"/>
      <c r="AS22" s="41"/>
      <c r="AT22" s="41"/>
      <c r="AU22" s="41"/>
      <c r="AV22" s="41"/>
      <c r="AW22" s="41"/>
      <c r="AX22" s="41"/>
      <c r="AY22" s="42"/>
      <c r="AZ22" s="43"/>
      <c r="BA22" s="174"/>
      <c r="BG22" s="97">
        <v>39388</v>
      </c>
    </row>
    <row r="23" spans="1:59" ht="12" customHeight="1">
      <c r="A23" s="212"/>
      <c r="B23" s="61"/>
      <c r="C23" s="61"/>
      <c r="D23" s="215"/>
      <c r="E23" s="218"/>
      <c r="F23" s="221"/>
      <c r="G23" s="224"/>
      <c r="H23" s="227"/>
      <c r="I23" s="209"/>
      <c r="J23" s="79"/>
      <c r="K23" s="37"/>
      <c r="L23" s="37"/>
      <c r="M23" s="37"/>
      <c r="N23" s="37"/>
      <c r="O23" s="1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103"/>
      <c r="AP23" s="100"/>
      <c r="AQ23" s="39"/>
      <c r="AR23" s="51"/>
      <c r="AS23" s="41"/>
      <c r="AT23" s="41"/>
      <c r="AU23" s="41"/>
      <c r="AV23" s="41"/>
      <c r="AW23" s="41"/>
      <c r="AX23" s="41"/>
      <c r="AY23" s="52"/>
      <c r="AZ23" s="53"/>
      <c r="BA23" s="44"/>
      <c r="BG23" s="97">
        <v>39440</v>
      </c>
    </row>
    <row r="24" spans="1:59" ht="12.75" customHeight="1" thickBot="1">
      <c r="A24" s="213"/>
      <c r="B24" s="62"/>
      <c r="C24" s="62"/>
      <c r="D24" s="216"/>
      <c r="E24" s="219"/>
      <c r="F24" s="222"/>
      <c r="G24" s="224"/>
      <c r="H24" s="228"/>
      <c r="I24" s="210"/>
      <c r="J24" s="80"/>
      <c r="K24" s="46"/>
      <c r="L24" s="46"/>
      <c r="M24" s="46"/>
      <c r="N24" s="46"/>
      <c r="O24" s="1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104"/>
      <c r="AP24" s="101"/>
      <c r="AQ24" s="48"/>
      <c r="AR24" s="54"/>
      <c r="AS24" s="49"/>
      <c r="AT24" s="49"/>
      <c r="AU24" s="49"/>
      <c r="AV24" s="49"/>
      <c r="AW24" s="49"/>
      <c r="AX24" s="49"/>
      <c r="AY24" s="55"/>
      <c r="AZ24" s="56"/>
      <c r="BA24" s="50"/>
      <c r="BG24" s="97">
        <v>39441</v>
      </c>
    </row>
    <row r="25" spans="1:59" ht="12" customHeight="1">
      <c r="A25" s="211"/>
      <c r="B25" s="31"/>
      <c r="C25" s="31"/>
      <c r="D25" s="214"/>
      <c r="E25" s="217"/>
      <c r="F25" s="217"/>
      <c r="G25" s="223"/>
      <c r="H25" s="226"/>
      <c r="I25" s="208"/>
      <c r="J25" s="84"/>
      <c r="K25" s="84"/>
      <c r="L25" s="84"/>
      <c r="M25" s="84"/>
      <c r="N25" s="84"/>
      <c r="O25" s="122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102"/>
      <c r="AP25" s="96"/>
      <c r="AQ25" s="85"/>
      <c r="AR25" s="32"/>
      <c r="AS25" s="33"/>
      <c r="AT25" s="33"/>
      <c r="AU25" s="33"/>
      <c r="AV25" s="33"/>
      <c r="AW25" s="33"/>
      <c r="AX25" s="33"/>
      <c r="AY25" s="34"/>
      <c r="AZ25" s="35"/>
      <c r="BA25" s="36"/>
      <c r="BG25" s="97">
        <v>39441</v>
      </c>
    </row>
    <row r="26" spans="1:59" ht="12" customHeight="1">
      <c r="A26" s="212"/>
      <c r="B26" s="11"/>
      <c r="C26" s="11"/>
      <c r="D26" s="215"/>
      <c r="E26" s="218"/>
      <c r="F26" s="218"/>
      <c r="G26" s="224"/>
      <c r="H26" s="227"/>
      <c r="I26" s="209"/>
      <c r="J26" s="79"/>
      <c r="K26" s="37"/>
      <c r="L26" s="37"/>
      <c r="M26" s="37"/>
      <c r="N26" s="37"/>
      <c r="O26" s="1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103"/>
      <c r="AP26" s="100"/>
      <c r="AQ26" s="39"/>
      <c r="AR26" s="51"/>
      <c r="AS26" s="41"/>
      <c r="AT26" s="41"/>
      <c r="AU26" s="41"/>
      <c r="AV26" s="41"/>
      <c r="AW26" s="41"/>
      <c r="AX26" s="41"/>
      <c r="AY26" s="52"/>
      <c r="AZ26" s="53"/>
      <c r="BA26" s="44"/>
      <c r="BG26" s="97"/>
    </row>
    <row r="27" spans="1:59" ht="12.75" customHeight="1" thickBot="1">
      <c r="A27" s="213"/>
      <c r="B27" s="45"/>
      <c r="C27" s="45"/>
      <c r="D27" s="216"/>
      <c r="E27" s="219"/>
      <c r="F27" s="219"/>
      <c r="G27" s="225"/>
      <c r="H27" s="228"/>
      <c r="I27" s="210"/>
      <c r="J27" s="80"/>
      <c r="K27" s="46"/>
      <c r="L27" s="46"/>
      <c r="M27" s="46"/>
      <c r="N27" s="46"/>
      <c r="O27" s="1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104"/>
      <c r="AP27" s="101"/>
      <c r="AQ27" s="48"/>
      <c r="AR27" s="54"/>
      <c r="AS27" s="49"/>
      <c r="AT27" s="49"/>
      <c r="AU27" s="49"/>
      <c r="AV27" s="49"/>
      <c r="AW27" s="49"/>
      <c r="AX27" s="49"/>
      <c r="AY27" s="55"/>
      <c r="AZ27" s="56"/>
      <c r="BA27" s="50"/>
      <c r="BG27" s="97"/>
    </row>
    <row r="28" spans="1:59" ht="12" customHeight="1">
      <c r="A28" s="211"/>
      <c r="B28" s="31"/>
      <c r="C28" s="31"/>
      <c r="D28" s="214"/>
      <c r="E28" s="217"/>
      <c r="F28" s="220"/>
      <c r="G28" s="223"/>
      <c r="H28" s="226"/>
      <c r="I28" s="20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02"/>
      <c r="AP28" s="96"/>
      <c r="AQ28" s="85"/>
      <c r="AR28" s="32"/>
      <c r="AS28" s="33"/>
      <c r="AT28" s="33"/>
      <c r="AU28" s="33"/>
      <c r="AV28" s="33"/>
      <c r="AW28" s="33"/>
      <c r="AX28" s="33"/>
      <c r="AY28" s="34"/>
      <c r="AZ28" s="35"/>
      <c r="BA28" s="36"/>
      <c r="BG28" s="97"/>
    </row>
    <row r="29" spans="1:59" ht="12" customHeight="1">
      <c r="A29" s="212"/>
      <c r="B29" s="11"/>
      <c r="C29" s="11"/>
      <c r="D29" s="215"/>
      <c r="E29" s="218"/>
      <c r="F29" s="221"/>
      <c r="G29" s="224"/>
      <c r="H29" s="227"/>
      <c r="I29" s="209"/>
      <c r="J29" s="7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103"/>
      <c r="AP29" s="100"/>
      <c r="AQ29" s="39"/>
      <c r="AR29" s="51"/>
      <c r="AS29" s="41"/>
      <c r="AT29" s="41"/>
      <c r="AU29" s="41"/>
      <c r="AV29" s="41"/>
      <c r="AW29" s="41"/>
      <c r="AX29" s="41"/>
      <c r="AY29" s="52"/>
      <c r="AZ29" s="53"/>
      <c r="BA29" s="44"/>
      <c r="BG29" s="97"/>
    </row>
    <row r="30" spans="1:59" ht="12.75" customHeight="1" thickBot="1">
      <c r="A30" s="213"/>
      <c r="B30" s="45"/>
      <c r="C30" s="45"/>
      <c r="D30" s="216"/>
      <c r="E30" s="219"/>
      <c r="F30" s="222"/>
      <c r="G30" s="225"/>
      <c r="H30" s="228"/>
      <c r="I30" s="210"/>
      <c r="J30" s="8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104"/>
      <c r="AP30" s="101"/>
      <c r="AQ30" s="48"/>
      <c r="AR30" s="54"/>
      <c r="AS30" s="49"/>
      <c r="AT30" s="49"/>
      <c r="AU30" s="49"/>
      <c r="AV30" s="49"/>
      <c r="AW30" s="49"/>
      <c r="AX30" s="49"/>
      <c r="AY30" s="55"/>
      <c r="AZ30" s="56"/>
      <c r="BA30" s="50"/>
      <c r="BG30" s="97"/>
    </row>
    <row r="31" spans="1:59" s="23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90" t="s">
        <v>28</v>
      </c>
      <c r="AI31" s="191"/>
      <c r="AJ31" s="190"/>
      <c r="AK31" s="190"/>
      <c r="AL31" s="190"/>
      <c r="AM31" s="190"/>
      <c r="AN31" s="190"/>
      <c r="AO31" s="192"/>
      <c r="AP31" s="63">
        <f>SUM(AP13:AP30)</f>
        <v>76</v>
      </c>
      <c r="AQ31" s="63">
        <f>SUM(AQ13:AQ30)</f>
        <v>604</v>
      </c>
      <c r="AR31" s="64"/>
      <c r="AS31" s="65"/>
      <c r="AT31" s="65"/>
      <c r="AU31" s="65"/>
      <c r="AV31" s="65"/>
      <c r="AW31" s="65"/>
      <c r="AX31" s="65"/>
      <c r="AY31" s="66"/>
      <c r="AZ31" s="65"/>
      <c r="BA31" s="67"/>
      <c r="BG31" s="97"/>
    </row>
    <row r="32" spans="1:59" ht="7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G32" s="97"/>
    </row>
    <row r="33" spans="1:59" ht="23.25" customHeight="1" thickBot="1">
      <c r="A33" s="2"/>
      <c r="B33" s="2"/>
      <c r="C33" s="2"/>
      <c r="D33" s="2"/>
      <c r="E33" s="196" t="s">
        <v>29</v>
      </c>
      <c r="F33" s="197"/>
      <c r="G33" s="197"/>
      <c r="H33" s="198"/>
      <c r="I33" s="199"/>
      <c r="J33" s="107" t="s">
        <v>30</v>
      </c>
      <c r="K33" s="105" t="s">
        <v>31</v>
      </c>
      <c r="L33" s="106" t="s">
        <v>32</v>
      </c>
      <c r="M33" s="107" t="s">
        <v>33</v>
      </c>
      <c r="N33" s="105" t="s">
        <v>34</v>
      </c>
      <c r="O33" s="108" t="s">
        <v>35</v>
      </c>
      <c r="P33" s="107" t="s">
        <v>36</v>
      </c>
      <c r="Q33" s="105" t="s">
        <v>37</v>
      </c>
      <c r="R33" s="105" t="s">
        <v>38</v>
      </c>
      <c r="S33" s="105" t="s">
        <v>39</v>
      </c>
      <c r="T33" s="105" t="s">
        <v>40</v>
      </c>
      <c r="U33" s="105" t="s">
        <v>41</v>
      </c>
      <c r="V33" s="105" t="s">
        <v>42</v>
      </c>
      <c r="W33" s="105" t="s">
        <v>43</v>
      </c>
      <c r="X33" s="105" t="s">
        <v>44</v>
      </c>
      <c r="Y33" s="108" t="s">
        <v>45</v>
      </c>
      <c r="Z33" s="107" t="s">
        <v>46</v>
      </c>
      <c r="AA33" s="105" t="s">
        <v>47</v>
      </c>
      <c r="AB33" s="105" t="s">
        <v>48</v>
      </c>
      <c r="AC33" s="105" t="s">
        <v>49</v>
      </c>
      <c r="AD33" s="105" t="s">
        <v>50</v>
      </c>
      <c r="AE33" s="105" t="s">
        <v>51</v>
      </c>
      <c r="AF33" s="105" t="s">
        <v>52</v>
      </c>
      <c r="AG33" s="105" t="s">
        <v>53</v>
      </c>
      <c r="AH33" s="105" t="s">
        <v>54</v>
      </c>
      <c r="AI33" s="105" t="s">
        <v>55</v>
      </c>
      <c r="AJ33" s="112" t="s">
        <v>56</v>
      </c>
      <c r="AK33" s="2"/>
      <c r="AL33" s="2"/>
      <c r="AM33" s="2"/>
      <c r="AN33" s="2"/>
      <c r="AO33" s="2"/>
      <c r="AP33" s="2"/>
      <c r="AQ33" s="2"/>
      <c r="AR33" s="2"/>
      <c r="AS33" s="2"/>
      <c r="AU33" s="2"/>
      <c r="AV33" s="2"/>
      <c r="AW33" s="2"/>
      <c r="AX33" s="2"/>
      <c r="AY33" s="2"/>
      <c r="AZ33" s="2"/>
      <c r="BA33" s="2"/>
      <c r="BB33" s="2"/>
      <c r="BG33" s="97"/>
    </row>
    <row r="34" spans="1:59" ht="12.75">
      <c r="A34" s="2"/>
      <c r="B34" s="2"/>
      <c r="C34" s="2"/>
      <c r="D34" s="2"/>
      <c r="E34" s="200" t="s">
        <v>57</v>
      </c>
      <c r="F34" s="201"/>
      <c r="G34" s="201"/>
      <c r="H34" s="202"/>
      <c r="I34" s="203"/>
      <c r="J34" s="93">
        <f>SUMIF($AY$13:$AY$30,J$33,$AZ$13:$AZ$30)</f>
        <v>0</v>
      </c>
      <c r="K34" s="94">
        <f aca="true" t="shared" si="6" ref="K34:AJ34">SUMIF($AY$13:$AY$30,K$33,$AZ$13:$AZ$30)</f>
        <v>0</v>
      </c>
      <c r="L34" s="95">
        <f t="shared" si="6"/>
        <v>0</v>
      </c>
      <c r="M34" s="93">
        <f t="shared" si="6"/>
        <v>0</v>
      </c>
      <c r="N34" s="94">
        <f t="shared" si="6"/>
        <v>0</v>
      </c>
      <c r="O34" s="95">
        <f t="shared" si="6"/>
        <v>0</v>
      </c>
      <c r="P34" s="93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5">
        <f t="shared" si="6"/>
        <v>0</v>
      </c>
      <c r="Z34" s="93">
        <f t="shared" si="6"/>
        <v>0</v>
      </c>
      <c r="AA34" s="94">
        <f t="shared" si="6"/>
        <v>0</v>
      </c>
      <c r="AB34" s="94">
        <f t="shared" si="6"/>
        <v>0</v>
      </c>
      <c r="AC34" s="94">
        <f t="shared" si="6"/>
        <v>0</v>
      </c>
      <c r="AD34" s="94">
        <f t="shared" si="6"/>
        <v>0</v>
      </c>
      <c r="AE34" s="94">
        <f t="shared" si="6"/>
        <v>0</v>
      </c>
      <c r="AF34" s="94">
        <f t="shared" si="6"/>
        <v>0</v>
      </c>
      <c r="AG34" s="94">
        <f t="shared" si="6"/>
        <v>0</v>
      </c>
      <c r="AH34" s="94">
        <f t="shared" si="6"/>
        <v>0</v>
      </c>
      <c r="AI34" s="94">
        <f t="shared" si="6"/>
        <v>0</v>
      </c>
      <c r="AJ34" s="95">
        <f t="shared" si="6"/>
        <v>0</v>
      </c>
      <c r="AK34" s="2"/>
      <c r="AL34" s="2"/>
      <c r="AM34" s="2"/>
      <c r="AN34" s="2"/>
      <c r="AO34" s="2"/>
      <c r="AP34" s="2"/>
      <c r="AQ34" s="2"/>
      <c r="AR34" s="2"/>
      <c r="AS34" s="2"/>
      <c r="AU34" s="2"/>
      <c r="AV34" s="2"/>
      <c r="AW34" s="2"/>
      <c r="AX34" s="2"/>
      <c r="AY34" s="2"/>
      <c r="AZ34" s="2"/>
      <c r="BA34" s="2"/>
      <c r="BB34" s="2"/>
      <c r="BG34" s="97"/>
    </row>
    <row r="35" spans="1:54" ht="13.5" thickBot="1">
      <c r="A35" s="2"/>
      <c r="B35" s="2"/>
      <c r="C35" s="2"/>
      <c r="D35" s="2"/>
      <c r="E35" s="204" t="s">
        <v>58</v>
      </c>
      <c r="F35" s="205"/>
      <c r="G35" s="205"/>
      <c r="H35" s="206"/>
      <c r="I35" s="207"/>
      <c r="J35" s="111">
        <f>SUMIF($AY$13:$AY$30,J$33,$BA$13:$BA$30)</f>
        <v>0</v>
      </c>
      <c r="K35" s="109">
        <f aca="true" t="shared" si="7" ref="K35:AJ35">SUMIF($AY$13:$AY$30,K$33,$BA$13:$BA$30)</f>
        <v>0</v>
      </c>
      <c r="L35" s="110">
        <f t="shared" si="7"/>
        <v>0</v>
      </c>
      <c r="M35" s="111">
        <f t="shared" si="7"/>
        <v>0</v>
      </c>
      <c r="N35" s="109">
        <f t="shared" si="7"/>
        <v>0</v>
      </c>
      <c r="O35" s="110">
        <f t="shared" si="7"/>
        <v>0</v>
      </c>
      <c r="P35" s="111">
        <f t="shared" si="7"/>
        <v>0</v>
      </c>
      <c r="Q35" s="109">
        <f t="shared" si="7"/>
        <v>0</v>
      </c>
      <c r="R35" s="109">
        <f t="shared" si="7"/>
        <v>0</v>
      </c>
      <c r="S35" s="109">
        <f t="shared" si="7"/>
        <v>0</v>
      </c>
      <c r="T35" s="109">
        <f t="shared" si="7"/>
        <v>0</v>
      </c>
      <c r="U35" s="109">
        <f t="shared" si="7"/>
        <v>0</v>
      </c>
      <c r="V35" s="109">
        <f t="shared" si="7"/>
        <v>0</v>
      </c>
      <c r="W35" s="109">
        <f t="shared" si="7"/>
        <v>0</v>
      </c>
      <c r="X35" s="109">
        <f t="shared" si="7"/>
        <v>0</v>
      </c>
      <c r="Y35" s="110">
        <f t="shared" si="7"/>
        <v>0</v>
      </c>
      <c r="Z35" s="111">
        <f t="shared" si="7"/>
        <v>0</v>
      </c>
      <c r="AA35" s="109">
        <f t="shared" si="7"/>
        <v>0</v>
      </c>
      <c r="AB35" s="109">
        <f t="shared" si="7"/>
        <v>0</v>
      </c>
      <c r="AC35" s="109">
        <f t="shared" si="7"/>
        <v>0</v>
      </c>
      <c r="AD35" s="109">
        <f t="shared" si="7"/>
        <v>0</v>
      </c>
      <c r="AE35" s="109">
        <f t="shared" si="7"/>
        <v>0</v>
      </c>
      <c r="AF35" s="109">
        <f t="shared" si="7"/>
        <v>0</v>
      </c>
      <c r="AG35" s="109">
        <f t="shared" si="7"/>
        <v>0</v>
      </c>
      <c r="AH35" s="109">
        <f t="shared" si="7"/>
        <v>0</v>
      </c>
      <c r="AI35" s="109">
        <f t="shared" si="7"/>
        <v>0</v>
      </c>
      <c r="AJ35" s="110">
        <f t="shared" si="7"/>
        <v>0</v>
      </c>
      <c r="AK35" s="2"/>
      <c r="AL35" s="2"/>
      <c r="AM35" s="2"/>
      <c r="AN35" s="2"/>
      <c r="AO35" s="2"/>
      <c r="AP35" s="2"/>
      <c r="AQ35" s="2"/>
      <c r="AR35" s="2"/>
      <c r="AS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"/>
      <c r="B36" s="2"/>
      <c r="C36" s="2"/>
      <c r="D36" s="2"/>
      <c r="E36" s="114"/>
      <c r="F36" s="115"/>
      <c r="G36" s="115"/>
      <c r="H36" s="115"/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"/>
      <c r="AL36" s="2"/>
      <c r="AM36" s="2"/>
      <c r="AN36" s="2"/>
      <c r="AO36" s="2"/>
      <c r="AP36" s="2"/>
      <c r="AQ36" s="2"/>
      <c r="AR36" s="2"/>
      <c r="AS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2"/>
      <c r="B37" s="2"/>
      <c r="C37" s="2"/>
      <c r="D37" s="2"/>
      <c r="E37" s="114"/>
      <c r="F37" s="115"/>
      <c r="G37" s="115"/>
      <c r="H37" s="115"/>
      <c r="I37" s="11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</row>
    <row r="38" spans="1:54" ht="15" customHeight="1">
      <c r="A38" s="2"/>
      <c r="B38" s="2"/>
      <c r="C38" s="2"/>
      <c r="D38" s="2"/>
      <c r="E38" s="184" t="s">
        <v>59</v>
      </c>
      <c r="F38" s="184"/>
      <c r="G38" s="184"/>
      <c r="H38" s="81"/>
      <c r="I38" s="120"/>
      <c r="J38" s="120"/>
      <c r="K38" s="120"/>
      <c r="L38" s="120"/>
      <c r="M38" s="120"/>
      <c r="N38" s="120"/>
      <c r="O38" s="182"/>
      <c r="P38" s="182"/>
      <c r="Q38" s="182"/>
      <c r="R38" s="182"/>
      <c r="S38" s="68"/>
      <c r="T38" s="121"/>
      <c r="U38" s="121"/>
      <c r="V38" s="121"/>
      <c r="W38" s="121"/>
      <c r="X38" s="121"/>
      <c r="Z38" s="121"/>
      <c r="AE38" s="121"/>
      <c r="AF38" s="121"/>
      <c r="AG38" s="121"/>
      <c r="AH38" s="121"/>
      <c r="AI38" s="121"/>
      <c r="AJ38" s="121"/>
      <c r="AK38"/>
      <c r="AL38"/>
      <c r="AM38"/>
      <c r="AN38"/>
      <c r="AO38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</row>
    <row r="39" spans="1:54" ht="12" customHeight="1">
      <c r="A39" s="2"/>
      <c r="B39" s="2" t="s">
        <v>60</v>
      </c>
      <c r="C39" s="2"/>
      <c r="D39" s="2"/>
      <c r="E39" s="68"/>
      <c r="F39" s="68"/>
      <c r="G39" s="68"/>
      <c r="H39" s="68"/>
      <c r="I39" s="68"/>
      <c r="J39" s="68"/>
      <c r="K39" s="68" t="s">
        <v>61</v>
      </c>
      <c r="L39" s="68"/>
      <c r="M39" s="68"/>
      <c r="N39" s="68"/>
      <c r="O39" s="182"/>
      <c r="P39" s="182"/>
      <c r="Q39" s="182"/>
      <c r="R39" s="182"/>
      <c r="S39" s="119"/>
      <c r="T39" s="119"/>
      <c r="U39" s="119"/>
      <c r="V39" s="119"/>
      <c r="W39" s="183"/>
      <c r="X39" s="183"/>
      <c r="Z39" s="183"/>
      <c r="AE39" s="183"/>
      <c r="AF39" s="183"/>
      <c r="AG39" s="183"/>
      <c r="AH39" s="183"/>
      <c r="AI39" s="183"/>
      <c r="AJ39" s="183"/>
      <c r="AK39"/>
      <c r="AL39"/>
      <c r="AM39"/>
      <c r="AN39"/>
      <c r="AO39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</row>
    <row r="40" spans="1:54" ht="10.5" customHeight="1">
      <c r="A40" s="2"/>
      <c r="B40" s="2"/>
      <c r="C40" s="2"/>
      <c r="D40" s="2"/>
      <c r="E40" s="69"/>
      <c r="F40" s="195" t="s">
        <v>62</v>
      </c>
      <c r="G40" s="195"/>
      <c r="H40" s="70"/>
      <c r="I40" s="71"/>
      <c r="J40" s="2"/>
      <c r="M40" s="2"/>
      <c r="N40" s="2"/>
      <c r="O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</row>
    <row r="41" spans="1:52" ht="12.75">
      <c r="A41" s="2"/>
      <c r="B41" s="2"/>
      <c r="C41" s="2"/>
      <c r="D41" s="2"/>
      <c r="H41" s="81"/>
      <c r="I41" s="72"/>
      <c r="J41" s="72"/>
      <c r="K41" s="72"/>
      <c r="L41" s="72"/>
      <c r="M41" s="72"/>
      <c r="N41" s="72"/>
      <c r="O41" s="72"/>
      <c r="P41" s="72"/>
      <c r="Q41" s="7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  <c r="AW41" s="2"/>
      <c r="AX41" s="2"/>
      <c r="AY41" s="2"/>
      <c r="AZ41" s="73"/>
    </row>
    <row r="42" spans="5:52" ht="13.5">
      <c r="E42" s="184" t="s">
        <v>153</v>
      </c>
      <c r="F42" s="184"/>
      <c r="G42" s="184"/>
      <c r="H42" s="83"/>
      <c r="I42" s="120"/>
      <c r="J42" s="120"/>
      <c r="K42" s="120"/>
      <c r="L42" s="120"/>
      <c r="M42" s="120"/>
      <c r="N42" s="120"/>
      <c r="O42" s="182"/>
      <c r="P42"/>
      <c r="Q42"/>
      <c r="R42" s="2"/>
      <c r="S42" s="185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K42" s="2"/>
      <c r="AL42" s="2"/>
      <c r="AM42" s="2"/>
      <c r="AN42" s="2"/>
      <c r="AO42" s="2"/>
      <c r="AP42" s="2"/>
      <c r="AQ42" s="2"/>
      <c r="AR42" s="2"/>
      <c r="AS42" s="2"/>
      <c r="AU42" s="2"/>
      <c r="AV42" s="2"/>
      <c r="AW42" s="2"/>
      <c r="AX42" s="2"/>
      <c r="AY42" s="2"/>
      <c r="AZ42" s="73"/>
    </row>
    <row r="43" spans="8:17" ht="15" customHeight="1">
      <c r="H43" s="82"/>
      <c r="I43" s="68"/>
      <c r="J43" s="68"/>
      <c r="K43" s="68" t="s">
        <v>61</v>
      </c>
      <c r="L43" s="68"/>
      <c r="M43" s="68"/>
      <c r="N43" s="68"/>
      <c r="O43" s="182"/>
      <c r="P43" s="72"/>
      <c r="Q43" s="72"/>
    </row>
    <row r="44" spans="5:17" ht="15.75" customHeight="1">
      <c r="E44" s="193"/>
      <c r="F44" s="194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</sheetData>
  <sheetProtection/>
  <mergeCells count="96">
    <mergeCell ref="F7:F12"/>
    <mergeCell ref="G7:G12"/>
    <mergeCell ref="V11:V12"/>
    <mergeCell ref="W11:W12"/>
    <mergeCell ref="A1:BA1"/>
    <mergeCell ref="M2:AM2"/>
    <mergeCell ref="E3:K3"/>
    <mergeCell ref="R3:S3"/>
    <mergeCell ref="V3:AC3"/>
    <mergeCell ref="A7:A12"/>
    <mergeCell ref="D7:D12"/>
    <mergeCell ref="E7:E12"/>
    <mergeCell ref="O11:O12"/>
    <mergeCell ref="P11:P12"/>
    <mergeCell ref="I7:I12"/>
    <mergeCell ref="J7:AO9"/>
    <mergeCell ref="AP7:AX7"/>
    <mergeCell ref="Q11:Q12"/>
    <mergeCell ref="R11:R12"/>
    <mergeCell ref="S11:S12"/>
    <mergeCell ref="T11:T12"/>
    <mergeCell ref="U11:U12"/>
    <mergeCell ref="AB11:AB12"/>
    <mergeCell ref="AC11:AC12"/>
    <mergeCell ref="AY7:BA8"/>
    <mergeCell ref="AQ8:AX8"/>
    <mergeCell ref="AR9:AX9"/>
    <mergeCell ref="J11:J12"/>
    <mergeCell ref="K11:K12"/>
    <mergeCell ref="L11:L12"/>
    <mergeCell ref="M11:M12"/>
    <mergeCell ref="N11:N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E13:E15"/>
    <mergeCell ref="F13:F15"/>
    <mergeCell ref="G13:G15"/>
    <mergeCell ref="H13:H15"/>
    <mergeCell ref="AJ11:AJ12"/>
    <mergeCell ref="AK11:AK12"/>
    <mergeCell ref="X11:X12"/>
    <mergeCell ref="Y11:Y12"/>
    <mergeCell ref="Z11:Z12"/>
    <mergeCell ref="AA11:AA12"/>
    <mergeCell ref="I13:I15"/>
    <mergeCell ref="A16:A18"/>
    <mergeCell ref="D16:D18"/>
    <mergeCell ref="E16:E18"/>
    <mergeCell ref="F16:F18"/>
    <mergeCell ref="G16:G18"/>
    <mergeCell ref="H16:H18"/>
    <mergeCell ref="I16:I18"/>
    <mergeCell ref="A13:A15"/>
    <mergeCell ref="D13:D15"/>
    <mergeCell ref="H22:H24"/>
    <mergeCell ref="I22:I24"/>
    <mergeCell ref="A19:A21"/>
    <mergeCell ref="D19:D21"/>
    <mergeCell ref="E19:E21"/>
    <mergeCell ref="F19:F21"/>
    <mergeCell ref="G19:G21"/>
    <mergeCell ref="H19:H21"/>
    <mergeCell ref="E25:E27"/>
    <mergeCell ref="F25:F27"/>
    <mergeCell ref="G25:G27"/>
    <mergeCell ref="H25:H27"/>
    <mergeCell ref="I19:I21"/>
    <mergeCell ref="A22:A24"/>
    <mergeCell ref="D22:D24"/>
    <mergeCell ref="E22:E24"/>
    <mergeCell ref="F22:F24"/>
    <mergeCell ref="G22:G24"/>
    <mergeCell ref="I25:I27"/>
    <mergeCell ref="A28:A30"/>
    <mergeCell ref="D28:D30"/>
    <mergeCell ref="E28:E30"/>
    <mergeCell ref="F28:F30"/>
    <mergeCell ref="G28:G30"/>
    <mergeCell ref="H28:H30"/>
    <mergeCell ref="I28:I30"/>
    <mergeCell ref="A25:A27"/>
    <mergeCell ref="D25:D27"/>
    <mergeCell ref="AH31:AO31"/>
    <mergeCell ref="F40:G40"/>
    <mergeCell ref="E44:F44"/>
    <mergeCell ref="E33:I33"/>
    <mergeCell ref="E34:I34"/>
    <mergeCell ref="E35:I35"/>
  </mergeCells>
  <conditionalFormatting sqref="J28:AN28 J16:N16 J25:N25 P25:AN25 J13:N13 AJ16:AM16 J22:N22 P13:AG13 P16:AG16 P22:AN22 AJ13:AM13 AJ19:AM19 J19:N19 O13:O27 P19:AG19 AH13:AI21 AN13:AN21">
    <cfRule type="cellIs" priority="1" dxfId="1" operator="equal" stopIfTrue="1">
      <formula>$BH$12</formula>
    </cfRule>
    <cfRule type="cellIs" priority="2" dxfId="24" operator="equal" stopIfTrue="1">
      <formula>$BH$13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A1">
      <selection activeCell="F16" sqref="F16:F18"/>
    </sheetView>
  </sheetViews>
  <sheetFormatPr defaultColWidth="3.16015625" defaultRowHeight="12.75"/>
  <cols>
    <col min="1" max="1" width="3.66015625" style="1" customWidth="1"/>
    <col min="2" max="2" width="0.328125" style="1" hidden="1" customWidth="1"/>
    <col min="3" max="3" width="3.16015625" style="1" hidden="1" customWidth="1"/>
    <col min="4" max="4" width="3.16015625" style="1" customWidth="1"/>
    <col min="5" max="5" width="13" style="1" customWidth="1"/>
    <col min="6" max="6" width="11.5" style="1" customWidth="1"/>
    <col min="7" max="7" width="7.16015625" style="1" customWidth="1"/>
    <col min="8" max="8" width="1.171875" style="1" customWidth="1"/>
    <col min="9" max="9" width="5.83203125" style="1" customWidth="1"/>
    <col min="10" max="40" width="2.83203125" style="1" customWidth="1"/>
    <col min="41" max="41" width="3" style="1" hidden="1" customWidth="1"/>
    <col min="42" max="42" width="3.83203125" style="1" customWidth="1"/>
    <col min="43" max="43" width="4.83203125" style="1" customWidth="1"/>
    <col min="44" max="45" width="2.83203125" style="1" customWidth="1"/>
    <col min="46" max="46" width="3.83203125" style="1" customWidth="1"/>
    <col min="47" max="49" width="2.83203125" style="1" customWidth="1"/>
    <col min="50" max="50" width="3" style="1" customWidth="1"/>
    <col min="51" max="58" width="2.83203125" style="1" customWidth="1"/>
    <col min="59" max="59" width="4.83203125" style="1" customWidth="1"/>
    <col min="60" max="16384" width="3.16015625" style="1" customWidth="1"/>
  </cols>
  <sheetData>
    <row r="1" spans="1:53" ht="23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4" ht="15.75">
      <c r="A2" s="2"/>
      <c r="B2" s="2"/>
      <c r="C2" s="2"/>
      <c r="D2" s="2"/>
      <c r="E2" s="113"/>
      <c r="F2" s="2"/>
      <c r="G2" s="2"/>
      <c r="H2" s="2"/>
      <c r="I2" s="2"/>
      <c r="J2" s="2"/>
      <c r="K2" s="2"/>
      <c r="L2" s="2"/>
      <c r="M2" s="266" t="s">
        <v>0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"/>
      <c r="B3" s="2"/>
      <c r="C3" s="2"/>
      <c r="D3" s="2"/>
      <c r="E3" s="268"/>
      <c r="F3" s="269"/>
      <c r="G3" s="269"/>
      <c r="H3" s="269"/>
      <c r="I3" s="269"/>
      <c r="J3" s="269"/>
      <c r="K3" s="269"/>
      <c r="L3" s="2"/>
      <c r="M3" s="2"/>
      <c r="N3" s="2"/>
      <c r="O3" s="2"/>
      <c r="P3" s="2"/>
      <c r="Q3" s="2"/>
      <c r="R3" s="270" t="str">
        <f>TEXT(J11,"yyyy")</f>
        <v>2007</v>
      </c>
      <c r="S3" s="271"/>
      <c r="T3" s="117" t="s">
        <v>3</v>
      </c>
      <c r="U3" s="118"/>
      <c r="V3" s="272" t="str">
        <f>TEXT(J11,"mmmm")</f>
        <v>kovas</v>
      </c>
      <c r="W3" s="271"/>
      <c r="X3" s="271"/>
      <c r="Y3" s="271"/>
      <c r="Z3" s="271"/>
      <c r="AA3" s="271"/>
      <c r="AB3" s="271"/>
      <c r="AC3" s="27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s="9" customFormat="1" ht="41.25" customHeight="1" hidden="1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 t="s">
        <v>2</v>
      </c>
      <c r="S5" s="6">
        <v>2000</v>
      </c>
      <c r="T5" s="7"/>
      <c r="U5" s="4" t="s">
        <v>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8"/>
      <c r="AT5" s="8"/>
      <c r="AU5" s="8"/>
      <c r="AV5" s="8"/>
      <c r="AW5" s="8"/>
      <c r="AX5" s="8"/>
      <c r="AY5" s="8"/>
      <c r="AZ5" s="8"/>
      <c r="BA5" s="8"/>
    </row>
    <row r="6" spans="1:53" ht="3.75" customHeight="1" hidden="1">
      <c r="A6" s="10"/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273" t="s">
        <v>4</v>
      </c>
      <c r="B7" s="12"/>
      <c r="C7" s="13"/>
      <c r="D7" s="276" t="s">
        <v>63</v>
      </c>
      <c r="E7" s="279" t="s">
        <v>5</v>
      </c>
      <c r="F7" s="282" t="s">
        <v>6</v>
      </c>
      <c r="G7" s="285" t="s">
        <v>7</v>
      </c>
      <c r="H7" s="179"/>
      <c r="I7" s="256" t="s">
        <v>8</v>
      </c>
      <c r="J7" s="259" t="s">
        <v>9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62" t="s">
        <v>10</v>
      </c>
      <c r="AQ7" s="263"/>
      <c r="AR7" s="263"/>
      <c r="AS7" s="263"/>
      <c r="AT7" s="263"/>
      <c r="AU7" s="263"/>
      <c r="AV7" s="263"/>
      <c r="AW7" s="263"/>
      <c r="AX7" s="264"/>
      <c r="AY7" s="241" t="s">
        <v>11</v>
      </c>
      <c r="AZ7" s="242"/>
      <c r="BA7" s="243"/>
    </row>
    <row r="8" spans="1:53" ht="9" customHeight="1">
      <c r="A8" s="274"/>
      <c r="B8" s="14"/>
      <c r="C8" s="10"/>
      <c r="D8" s="277"/>
      <c r="E8" s="280"/>
      <c r="F8" s="283"/>
      <c r="G8" s="286"/>
      <c r="H8" s="180"/>
      <c r="I8" s="25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5"/>
      <c r="AQ8" s="247" t="s">
        <v>12</v>
      </c>
      <c r="AR8" s="248"/>
      <c r="AS8" s="248"/>
      <c r="AT8" s="248"/>
      <c r="AU8" s="248"/>
      <c r="AV8" s="248"/>
      <c r="AW8" s="248"/>
      <c r="AX8" s="249"/>
      <c r="AY8" s="244"/>
      <c r="AZ8" s="245"/>
      <c r="BA8" s="246"/>
    </row>
    <row r="9" spans="1:53" ht="13.5" customHeight="1" thickBot="1">
      <c r="A9" s="274"/>
      <c r="B9" s="14"/>
      <c r="C9" s="10"/>
      <c r="D9" s="277"/>
      <c r="E9" s="280"/>
      <c r="F9" s="283"/>
      <c r="G9" s="286"/>
      <c r="H9" s="180"/>
      <c r="I9" s="25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5"/>
      <c r="AQ9" s="16"/>
      <c r="AR9" s="250" t="s">
        <v>13</v>
      </c>
      <c r="AS9" s="251"/>
      <c r="AT9" s="251"/>
      <c r="AU9" s="252"/>
      <c r="AV9" s="251"/>
      <c r="AW9" s="251"/>
      <c r="AX9" s="253"/>
      <c r="AY9" s="17"/>
      <c r="AZ9" s="18"/>
      <c r="BA9" s="19"/>
    </row>
    <row r="10" spans="1:53" ht="15" customHeight="1" hidden="1">
      <c r="A10" s="274"/>
      <c r="B10" s="14"/>
      <c r="C10" s="10"/>
      <c r="D10" s="277"/>
      <c r="E10" s="280"/>
      <c r="F10" s="283"/>
      <c r="G10" s="286"/>
      <c r="H10" s="180"/>
      <c r="I10" s="25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15"/>
      <c r="AQ10" s="10"/>
      <c r="AR10" s="20"/>
      <c r="AS10" s="18"/>
      <c r="AT10" s="18"/>
      <c r="AU10" s="18"/>
      <c r="AV10" s="21"/>
      <c r="AW10" s="21"/>
      <c r="AX10" s="22"/>
      <c r="AY10" s="23"/>
      <c r="AZ10" s="23"/>
      <c r="BA10" s="24"/>
    </row>
    <row r="11" spans="1:59" ht="82.5" customHeight="1" thickBot="1">
      <c r="A11" s="274"/>
      <c r="B11" s="25" t="s">
        <v>14</v>
      </c>
      <c r="C11" s="10"/>
      <c r="D11" s="277"/>
      <c r="E11" s="280"/>
      <c r="F11" s="283"/>
      <c r="G11" s="286"/>
      <c r="H11" s="180"/>
      <c r="I11" s="257"/>
      <c r="J11" s="254">
        <v>39142</v>
      </c>
      <c r="K11" s="235">
        <f>+J11+1</f>
        <v>39143</v>
      </c>
      <c r="L11" s="235">
        <f>+K11+1</f>
        <v>39144</v>
      </c>
      <c r="M11" s="235">
        <f aca="true" t="shared" si="0" ref="M11:AM11">+L11+1</f>
        <v>39145</v>
      </c>
      <c r="N11" s="235">
        <f t="shared" si="0"/>
        <v>39146</v>
      </c>
      <c r="O11" s="235">
        <f t="shared" si="0"/>
        <v>39147</v>
      </c>
      <c r="P11" s="235">
        <f t="shared" si="0"/>
        <v>39148</v>
      </c>
      <c r="Q11" s="235">
        <f t="shared" si="0"/>
        <v>39149</v>
      </c>
      <c r="R11" s="235">
        <f t="shared" si="0"/>
        <v>39150</v>
      </c>
      <c r="S11" s="235">
        <f t="shared" si="0"/>
        <v>39151</v>
      </c>
      <c r="T11" s="235">
        <f t="shared" si="0"/>
        <v>39152</v>
      </c>
      <c r="U11" s="235">
        <f t="shared" si="0"/>
        <v>39153</v>
      </c>
      <c r="V11" s="235">
        <f t="shared" si="0"/>
        <v>39154</v>
      </c>
      <c r="W11" s="235">
        <f t="shared" si="0"/>
        <v>39155</v>
      </c>
      <c r="X11" s="235">
        <f t="shared" si="0"/>
        <v>39156</v>
      </c>
      <c r="Y11" s="235">
        <f t="shared" si="0"/>
        <v>39157</v>
      </c>
      <c r="Z11" s="235">
        <f t="shared" si="0"/>
        <v>39158</v>
      </c>
      <c r="AA11" s="235">
        <f t="shared" si="0"/>
        <v>39159</v>
      </c>
      <c r="AB11" s="235">
        <f t="shared" si="0"/>
        <v>39160</v>
      </c>
      <c r="AC11" s="235">
        <f t="shared" si="0"/>
        <v>39161</v>
      </c>
      <c r="AD11" s="235">
        <f t="shared" si="0"/>
        <v>39162</v>
      </c>
      <c r="AE11" s="235">
        <f t="shared" si="0"/>
        <v>39163</v>
      </c>
      <c r="AF11" s="235">
        <f t="shared" si="0"/>
        <v>39164</v>
      </c>
      <c r="AG11" s="235">
        <f t="shared" si="0"/>
        <v>39165</v>
      </c>
      <c r="AH11" s="235">
        <f t="shared" si="0"/>
        <v>39166</v>
      </c>
      <c r="AI11" s="235">
        <f t="shared" si="0"/>
        <v>39167</v>
      </c>
      <c r="AJ11" s="235">
        <f t="shared" si="0"/>
        <v>39168</v>
      </c>
      <c r="AK11" s="235">
        <f t="shared" si="0"/>
        <v>39169</v>
      </c>
      <c r="AL11" s="235">
        <f t="shared" si="0"/>
        <v>39170</v>
      </c>
      <c r="AM11" s="235">
        <f t="shared" si="0"/>
        <v>39171</v>
      </c>
      <c r="AN11" s="237">
        <f>+AM11+1</f>
        <v>39172</v>
      </c>
      <c r="AO11" s="239">
        <f>+AN11+1</f>
        <v>39173</v>
      </c>
      <c r="AP11" s="25" t="s">
        <v>15</v>
      </c>
      <c r="AQ11" s="74" t="s">
        <v>16</v>
      </c>
      <c r="AR11" s="75" t="s">
        <v>17</v>
      </c>
      <c r="AS11" s="75" t="s">
        <v>18</v>
      </c>
      <c r="AT11" s="178" t="s">
        <v>19</v>
      </c>
      <c r="AU11" s="76" t="s">
        <v>20</v>
      </c>
      <c r="AV11" s="76" t="s">
        <v>21</v>
      </c>
      <c r="AW11" s="75" t="s">
        <v>22</v>
      </c>
      <c r="AX11" s="75" t="s">
        <v>23</v>
      </c>
      <c r="AY11" s="74" t="s">
        <v>24</v>
      </c>
      <c r="AZ11" s="74" t="s">
        <v>25</v>
      </c>
      <c r="BA11" s="77" t="s">
        <v>26</v>
      </c>
      <c r="BG11" s="98" t="s">
        <v>149</v>
      </c>
    </row>
    <row r="12" spans="1:60" ht="13.5" customHeight="1" thickBot="1">
      <c r="A12" s="275"/>
      <c r="B12" s="26"/>
      <c r="C12" s="78"/>
      <c r="D12" s="278"/>
      <c r="E12" s="281"/>
      <c r="F12" s="284"/>
      <c r="G12" s="287"/>
      <c r="H12" s="181"/>
      <c r="I12" s="258"/>
      <c r="J12" s="255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8"/>
      <c r="AO12" s="240"/>
      <c r="AP12" s="27">
        <v>1</v>
      </c>
      <c r="AQ12" s="28">
        <v>2</v>
      </c>
      <c r="AR12" s="28">
        <v>3</v>
      </c>
      <c r="AS12" s="28">
        <v>4</v>
      </c>
      <c r="AT12" s="28">
        <v>5</v>
      </c>
      <c r="AU12" s="28">
        <v>6</v>
      </c>
      <c r="AV12" s="29">
        <v>7</v>
      </c>
      <c r="AW12" s="29">
        <v>8</v>
      </c>
      <c r="AX12" s="29">
        <v>9</v>
      </c>
      <c r="AY12" s="29">
        <v>10</v>
      </c>
      <c r="AZ12" s="29">
        <v>11</v>
      </c>
      <c r="BA12" s="30">
        <v>12</v>
      </c>
      <c r="BG12" s="97">
        <v>39083</v>
      </c>
      <c r="BH12" s="98" t="s">
        <v>144</v>
      </c>
    </row>
    <row r="13" spans="1:60" ht="12">
      <c r="A13" s="232">
        <v>1</v>
      </c>
      <c r="B13" s="11"/>
      <c r="C13" s="11"/>
      <c r="D13" s="234"/>
      <c r="E13" s="218"/>
      <c r="F13" s="221" t="s">
        <v>150</v>
      </c>
      <c r="G13" s="223"/>
      <c r="H13" s="226">
        <v>8</v>
      </c>
      <c r="I13" s="208">
        <f>H13*IF(AND(TEXT($AK$11,"dd")="28",TEXT($AL$11,"dd")="01"),COUNTA(J13:AK13)-(COUNTIF(J13:AK13,"S")+COUNTIF(J13:AK13,"P")),IF(AND(TEXT($AL$11,"dd")="29",TEXT($AM$11,"dd")="01"),COUNTA(J13:AL13)-(COUNTIF(J13:AL13,"S")+COUNTIF(J13:AL13,"P")),IF(AND(TEXT($AM$11,"dd")="30",TEXT($AN$11,"dd")="01"),COUNTA(J13:AM13)-(COUNTIF(J13:AM13,"S")+COUNTIF(J13:AM13,"P")),COUNTA(J13:AN13)-(COUNTIF(J13:AN13,"S")+COUNTIF(J13:AN13,"P")))))</f>
        <v>168</v>
      </c>
      <c r="J13" s="84">
        <f aca="true" t="shared" si="1" ref="J13:AN13">IF(COUNTIF($BG$12:$BG$24,J$11),"S",IF(OR(WEEKDAY(J$11,2)=6,WEEKDAY(J$11,2)=7),"P",IF(K13="S",($H13-1),$H13)))</f>
        <v>8</v>
      </c>
      <c r="K13" s="84">
        <f t="shared" si="1"/>
        <v>8</v>
      </c>
      <c r="L13" s="84" t="str">
        <f t="shared" si="1"/>
        <v>P</v>
      </c>
      <c r="M13" s="84" t="str">
        <f t="shared" si="1"/>
        <v>P</v>
      </c>
      <c r="N13" s="84">
        <f t="shared" si="1"/>
        <v>8</v>
      </c>
      <c r="O13" s="122">
        <f t="shared" si="1"/>
        <v>8</v>
      </c>
      <c r="P13" s="84">
        <f t="shared" si="1"/>
        <v>8</v>
      </c>
      <c r="Q13" s="84">
        <f t="shared" si="1"/>
        <v>8</v>
      </c>
      <c r="R13" s="84">
        <f t="shared" si="1"/>
        <v>8</v>
      </c>
      <c r="S13" s="84" t="str">
        <f t="shared" si="1"/>
        <v>P</v>
      </c>
      <c r="T13" s="84" t="str">
        <f t="shared" si="1"/>
        <v>S</v>
      </c>
      <c r="U13" s="84" t="str">
        <f t="shared" si="1"/>
        <v>S</v>
      </c>
      <c r="V13" s="84">
        <f t="shared" si="1"/>
        <v>8</v>
      </c>
      <c r="W13" s="84">
        <f t="shared" si="1"/>
        <v>8</v>
      </c>
      <c r="X13" s="84">
        <f t="shared" si="1"/>
        <v>8</v>
      </c>
      <c r="Y13" s="84">
        <f t="shared" si="1"/>
        <v>8</v>
      </c>
      <c r="Z13" s="84" t="str">
        <f t="shared" si="1"/>
        <v>P</v>
      </c>
      <c r="AA13" s="84" t="str">
        <f t="shared" si="1"/>
        <v>P</v>
      </c>
      <c r="AB13" s="84">
        <f t="shared" si="1"/>
        <v>8</v>
      </c>
      <c r="AC13" s="84">
        <f t="shared" si="1"/>
        <v>8</v>
      </c>
      <c r="AD13" s="84">
        <f t="shared" si="1"/>
        <v>8</v>
      </c>
      <c r="AE13" s="84">
        <f t="shared" si="1"/>
        <v>8</v>
      </c>
      <c r="AF13" s="84">
        <f t="shared" si="1"/>
        <v>8</v>
      </c>
      <c r="AG13" s="84" t="str">
        <f t="shared" si="1"/>
        <v>P</v>
      </c>
      <c r="AH13" s="122" t="str">
        <f t="shared" si="1"/>
        <v>P</v>
      </c>
      <c r="AI13" s="122">
        <f t="shared" si="1"/>
        <v>8</v>
      </c>
      <c r="AJ13" s="122">
        <f t="shared" si="1"/>
        <v>8</v>
      </c>
      <c r="AK13" s="84">
        <f t="shared" si="1"/>
        <v>8</v>
      </c>
      <c r="AL13" s="84">
        <f t="shared" si="1"/>
        <v>8</v>
      </c>
      <c r="AM13" s="84">
        <f t="shared" si="1"/>
        <v>8</v>
      </c>
      <c r="AN13" s="124" t="str">
        <f t="shared" si="1"/>
        <v>P</v>
      </c>
      <c r="AO13" s="102" t="str">
        <f>IF(COUNTIF($BG$12:$BG$24,AO$11),"S",IF(OR(WEEKDAY(AO$11,2)=6,WEEKDAY(AO$11,2)=7),"P",$H13))</f>
        <v>P</v>
      </c>
      <c r="AP13" s="96">
        <f>IF(AND(TEXT($AK$11,"dd")="28",TEXT($AL$11,"dd")="01"),COUNT(J13:AK13),IF(AND(TEXT($AL$11,"dd")="29",TEXT($AM$11,"dd")="01"),COUNT(J13:AL13),IF(AND(TEXT($AM$11,"dd")="30",TEXT($AN$11,"dd")="01"),COUNT(J13:AM13),COUNT(J13:AN13))))</f>
        <v>21</v>
      </c>
      <c r="AQ13" s="85">
        <f>IF(AND(TEXT($AK$11,"dd")="28",TEXT($AL$11,"dd")="01"),SUM(J13:AK13),IF(AND(TEXT($AL$11,"dd")="29",TEXT($AM$11,"dd")="01"),SUM(J13:AL13),IF(AND(TEXT($AM$11,"dd")="30",TEXT($AN$11,"dd")="01"),SUM(J13:AM13),SUM(J13:AN13))))</f>
        <v>168</v>
      </c>
      <c r="AR13" s="32"/>
      <c r="AS13" s="33"/>
      <c r="AT13" s="33"/>
      <c r="AU13" s="33"/>
      <c r="AV13" s="33"/>
      <c r="AW13" s="33"/>
      <c r="AX13" s="33"/>
      <c r="AY13" s="34"/>
      <c r="AZ13" s="35"/>
      <c r="BA13" s="36"/>
      <c r="BG13" s="97">
        <v>39129</v>
      </c>
      <c r="BH13" s="98" t="s">
        <v>146</v>
      </c>
    </row>
    <row r="14" spans="1:59" ht="12" customHeight="1">
      <c r="A14" s="212"/>
      <c r="B14" s="11"/>
      <c r="C14" s="11"/>
      <c r="D14" s="215"/>
      <c r="E14" s="218"/>
      <c r="F14" s="221"/>
      <c r="G14" s="224"/>
      <c r="H14" s="227"/>
      <c r="I14" s="209"/>
      <c r="J14" s="79"/>
      <c r="K14" s="37"/>
      <c r="L14" s="37"/>
      <c r="M14" s="37"/>
      <c r="N14" s="37"/>
      <c r="O14" s="1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24"/>
      <c r="AI14" s="124"/>
      <c r="AJ14" s="37"/>
      <c r="AK14" s="37"/>
      <c r="AL14" s="37"/>
      <c r="AM14" s="37"/>
      <c r="AN14" s="124"/>
      <c r="AO14" s="103"/>
      <c r="AP14" s="99"/>
      <c r="AQ14" s="39"/>
      <c r="AR14" s="40"/>
      <c r="AS14" s="41"/>
      <c r="AT14" s="41"/>
      <c r="AU14" s="41"/>
      <c r="AV14" s="41"/>
      <c r="AW14" s="41"/>
      <c r="AX14" s="41"/>
      <c r="AY14" s="42"/>
      <c r="AZ14" s="43"/>
      <c r="BA14" s="44"/>
      <c r="BG14" s="97">
        <v>39152</v>
      </c>
    </row>
    <row r="15" spans="1:59" ht="12.75" customHeight="1" thickBot="1">
      <c r="A15" s="213"/>
      <c r="B15" s="45"/>
      <c r="C15" s="45"/>
      <c r="D15" s="216"/>
      <c r="E15" s="219"/>
      <c r="F15" s="222"/>
      <c r="G15" s="224"/>
      <c r="H15" s="228"/>
      <c r="I15" s="210"/>
      <c r="J15" s="160"/>
      <c r="K15" s="161"/>
      <c r="L15" s="161"/>
      <c r="M15" s="161"/>
      <c r="N15" s="161"/>
      <c r="O15" s="16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2"/>
      <c r="AJ15" s="163"/>
      <c r="AK15" s="161"/>
      <c r="AL15" s="161"/>
      <c r="AM15" s="161"/>
      <c r="AN15" s="164"/>
      <c r="AO15" s="165"/>
      <c r="AP15" s="166"/>
      <c r="AQ15" s="167"/>
      <c r="AR15" s="168"/>
      <c r="AS15" s="16"/>
      <c r="AT15" s="16"/>
      <c r="AU15" s="16"/>
      <c r="AV15" s="16"/>
      <c r="AW15" s="16"/>
      <c r="AX15" s="16"/>
      <c r="AY15" s="169"/>
      <c r="AZ15" s="170"/>
      <c r="BA15" s="171"/>
      <c r="BG15" s="97">
        <v>39153</v>
      </c>
    </row>
    <row r="16" spans="1:59" ht="12" customHeight="1">
      <c r="A16" s="211">
        <v>2</v>
      </c>
      <c r="B16" s="31"/>
      <c r="C16" s="31"/>
      <c r="D16" s="214"/>
      <c r="E16" s="217"/>
      <c r="F16" s="217" t="s">
        <v>177</v>
      </c>
      <c r="G16" s="223"/>
      <c r="H16" s="226">
        <v>8</v>
      </c>
      <c r="I16" s="208">
        <f>H16*IF(AND(TEXT($AK$11,"dd")="28",TEXT($AL$11,"dd")="01"),COUNTA(J16:AK16)-(COUNTIF(J16:AK16,"S")+COUNTIF(J16:AK16,"P")),IF(AND(TEXT($AL$11,"dd")="29",TEXT($AM$11,"dd")="01"),COUNTA(J16:AL16)-(COUNTIF(J16:AL16,"S")+COUNTIF(J16:AL16,"P")),IF(AND(TEXT($AM$11,"dd")="30",TEXT($AN$11,"dd")="01"),COUNTA(J16:AM16)-(COUNTIF(J16:AM16,"S")+COUNTIF(J16:AM16,"P")),COUNTA(J16:AN16)-(COUNTIF(J16:AN16,"S")+COUNTIF(J16:AN16,"P")))))</f>
        <v>168</v>
      </c>
      <c r="J16" s="175">
        <f aca="true" t="shared" si="2" ref="J16:AM16">IF(COUNTIF($BG$12:$BG$24,J$11),"S",IF(OR(WEEKDAY(J$11,2)=6,WEEKDAY(J$11,2)=7),"P",IF(K16="S",($H16-1),$H16)))</f>
        <v>8</v>
      </c>
      <c r="K16" s="84">
        <f t="shared" si="2"/>
        <v>8</v>
      </c>
      <c r="L16" s="84" t="str">
        <f t="shared" si="2"/>
        <v>P</v>
      </c>
      <c r="M16" s="84" t="str">
        <f t="shared" si="2"/>
        <v>P</v>
      </c>
      <c r="N16" s="84">
        <f t="shared" si="2"/>
        <v>8</v>
      </c>
      <c r="O16" s="122">
        <f t="shared" si="2"/>
        <v>8</v>
      </c>
      <c r="P16" s="84">
        <f t="shared" si="2"/>
        <v>8</v>
      </c>
      <c r="Q16" s="84">
        <f t="shared" si="2"/>
        <v>8</v>
      </c>
      <c r="R16" s="84">
        <f t="shared" si="2"/>
        <v>8</v>
      </c>
      <c r="S16" s="84" t="str">
        <f t="shared" si="2"/>
        <v>P</v>
      </c>
      <c r="T16" s="84" t="str">
        <f t="shared" si="2"/>
        <v>S</v>
      </c>
      <c r="U16" s="84" t="str">
        <f t="shared" si="2"/>
        <v>S</v>
      </c>
      <c r="V16" s="84">
        <f t="shared" si="2"/>
        <v>8</v>
      </c>
      <c r="W16" s="84">
        <f t="shared" si="2"/>
        <v>8</v>
      </c>
      <c r="X16" s="84">
        <f t="shared" si="2"/>
        <v>8</v>
      </c>
      <c r="Y16" s="84">
        <f t="shared" si="2"/>
        <v>8</v>
      </c>
      <c r="Z16" s="84" t="str">
        <f t="shared" si="2"/>
        <v>P</v>
      </c>
      <c r="AA16" s="84" t="str">
        <f t="shared" si="2"/>
        <v>P</v>
      </c>
      <c r="AB16" s="84">
        <f t="shared" si="2"/>
        <v>8</v>
      </c>
      <c r="AC16" s="84">
        <f t="shared" si="2"/>
        <v>8</v>
      </c>
      <c r="AD16" s="84">
        <f t="shared" si="2"/>
        <v>8</v>
      </c>
      <c r="AE16" s="84">
        <f t="shared" si="2"/>
        <v>8</v>
      </c>
      <c r="AF16" s="84">
        <f t="shared" si="2"/>
        <v>8</v>
      </c>
      <c r="AG16" s="122" t="str">
        <f t="shared" si="2"/>
        <v>P</v>
      </c>
      <c r="AH16" s="122" t="str">
        <f>IF(COUNTIF($BG$12:$BG$24,AH$11),"S",IF(OR(WEEKDAY(AH$11,2)=6,WEEKDAY(AH$11,2)=7),"P",IF(AI16="S",($H16-1),$H16)))</f>
        <v>P</v>
      </c>
      <c r="AI16" s="122">
        <f>IF(COUNTIF($BG$12:$BG$24,AI$11),"S",IF(OR(WEEKDAY(AI$11,2)=6,WEEKDAY(AI$11,2)=7),"P",IF(AJ16="S",($H16-1),$H16)))</f>
        <v>8</v>
      </c>
      <c r="AJ16" s="122">
        <f t="shared" si="2"/>
        <v>8</v>
      </c>
      <c r="AK16" s="84">
        <f t="shared" si="2"/>
        <v>8</v>
      </c>
      <c r="AL16" s="84">
        <f t="shared" si="2"/>
        <v>8</v>
      </c>
      <c r="AM16" s="84">
        <f t="shared" si="2"/>
        <v>8</v>
      </c>
      <c r="AN16" s="84" t="str">
        <f>IF(COUNTIF($BG$12:$BG$24,AN$11),"S",IF(OR(WEEKDAY(AN$11,2)=6,WEEKDAY(AN$11,2)=7),"P",IF(AO16="S",($H16-1),$H16)))</f>
        <v>P</v>
      </c>
      <c r="AO16" s="102" t="str">
        <f>IF(COUNTIF($BG$12:$BG$24,AO$11),"S",IF(OR(WEEKDAY(AO$11,2)=6,WEEKDAY(AO$11,2)=7),"P",$H16))</f>
        <v>P</v>
      </c>
      <c r="AP16" s="96">
        <f>IF(AND(TEXT($AK$11,"dd")="28",TEXT($AL$11,"dd")="01"),COUNT(J16:AK16),IF(AND(TEXT($AL$11,"dd")="29",TEXT($AM$11,"dd")="01"),COUNT(J16:AL16),IF(AND(TEXT($AM$11,"dd")="30",TEXT($AN$11,"dd")="01"),COUNT(J16:AM16),COUNT(J16:AN16))))</f>
        <v>21</v>
      </c>
      <c r="AQ16" s="85">
        <f>IF(AND(TEXT($AK$11,"dd")="28",TEXT($AL$11,"dd")="01"),SUM(J16:AK16),IF(AND(TEXT($AL$11,"dd")="29",TEXT($AM$11,"dd")="01"),SUM(J16:AL16),IF(AND(TEXT($AM$11,"dd")="30",TEXT($AN$11,"dd")="01"),SUM(J16:AM16),SUM(J16:AN16))))</f>
        <v>168</v>
      </c>
      <c r="AR16" s="32"/>
      <c r="AS16" s="33"/>
      <c r="AT16" s="33"/>
      <c r="AU16" s="33"/>
      <c r="AV16" s="33"/>
      <c r="AW16" s="33"/>
      <c r="AX16" s="33"/>
      <c r="AY16" s="34"/>
      <c r="AZ16" s="35"/>
      <c r="BA16" s="36"/>
      <c r="BG16" s="97">
        <v>39181</v>
      </c>
    </row>
    <row r="17" spans="1:59" ht="12" customHeight="1">
      <c r="A17" s="232"/>
      <c r="B17" s="11"/>
      <c r="C17" s="11"/>
      <c r="D17" s="215"/>
      <c r="E17" s="218"/>
      <c r="F17" s="218"/>
      <c r="G17" s="224"/>
      <c r="H17" s="227"/>
      <c r="I17" s="209"/>
      <c r="J17" s="79"/>
      <c r="K17" s="37"/>
      <c r="L17" s="37"/>
      <c r="M17" s="37"/>
      <c r="N17" s="37"/>
      <c r="O17" s="1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4"/>
      <c r="AI17" s="124"/>
      <c r="AJ17" s="37"/>
      <c r="AK17" s="37"/>
      <c r="AL17" s="37"/>
      <c r="AM17" s="37"/>
      <c r="AN17" s="124"/>
      <c r="AO17" s="103"/>
      <c r="AP17" s="100"/>
      <c r="AQ17" s="39"/>
      <c r="AR17" s="51"/>
      <c r="AS17" s="41"/>
      <c r="AT17" s="41"/>
      <c r="AU17" s="41"/>
      <c r="AV17" s="41"/>
      <c r="AW17" s="41"/>
      <c r="AX17" s="41"/>
      <c r="AY17" s="52"/>
      <c r="AZ17" s="53"/>
      <c r="BA17" s="44"/>
      <c r="BG17" s="97">
        <v>39203</v>
      </c>
    </row>
    <row r="18" spans="1:59" ht="12.75" customHeight="1" thickBot="1">
      <c r="A18" s="233"/>
      <c r="B18" s="11"/>
      <c r="C18" s="11"/>
      <c r="D18" s="216"/>
      <c r="E18" s="219"/>
      <c r="F18" s="219"/>
      <c r="G18" s="224"/>
      <c r="H18" s="228"/>
      <c r="I18" s="210"/>
      <c r="J18" s="80"/>
      <c r="K18" s="46"/>
      <c r="L18" s="46"/>
      <c r="M18" s="46"/>
      <c r="N18" s="46"/>
      <c r="O18" s="17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59"/>
      <c r="AH18" s="176"/>
      <c r="AI18" s="176"/>
      <c r="AJ18" s="159"/>
      <c r="AK18" s="46"/>
      <c r="AL18" s="46"/>
      <c r="AM18" s="46"/>
      <c r="AN18" s="177"/>
      <c r="AO18" s="104"/>
      <c r="AP18" s="101"/>
      <c r="AQ18" s="48"/>
      <c r="AR18" s="54"/>
      <c r="AS18" s="49"/>
      <c r="AT18" s="49"/>
      <c r="AU18" s="49"/>
      <c r="AV18" s="49"/>
      <c r="AW18" s="49"/>
      <c r="AX18" s="49"/>
      <c r="AY18" s="55"/>
      <c r="AZ18" s="56"/>
      <c r="BA18" s="50"/>
      <c r="BG18" s="97">
        <v>39258</v>
      </c>
    </row>
    <row r="19" spans="1:59" ht="15" customHeight="1">
      <c r="A19" s="211">
        <v>3</v>
      </c>
      <c r="B19" s="31"/>
      <c r="C19" s="31"/>
      <c r="D19" s="214"/>
      <c r="E19" s="217"/>
      <c r="F19" s="220" t="s">
        <v>27</v>
      </c>
      <c r="G19" s="223"/>
      <c r="H19" s="226">
        <v>8</v>
      </c>
      <c r="I19" s="208">
        <f>H19*IF(AND(TEXT($AK$11,"dd")="28",TEXT($AL$11,"dd")="01"),COUNTA(J19:AK19)-(COUNTIF(J19:AK19,"S")+COUNTIF(J19:AK19,"P")),IF(AND(TEXT($AL$11,"dd")="29",TEXT($AM$11,"dd")="01"),COUNTA(J19:AL19)-(COUNTIF(J19:AL19,"S")+COUNTIF(J19:AL19,"P")),IF(AND(TEXT($AM$11,"dd")="30",TEXT($AN$11,"dd")="01"),COUNTA(J19:AM19)-(COUNTIF(J19:AM19,"S")+COUNTIF(J19:AM19,"P")),COUNTA(J19:AN19)-(COUNTIF(J19:AN19,"S")+COUNTIF(J19:AN19,"P")))))</f>
        <v>168</v>
      </c>
      <c r="J19" s="175">
        <f aca="true" t="shared" si="3" ref="J19:AN19">IF(COUNTIF($BG$12:$BG$24,J$11),"S",IF(OR(WEEKDAY(J$11,2)=6,WEEKDAY(J$11,2)=7),"P",IF(K19="S",($H19-1),$H19)))</f>
        <v>8</v>
      </c>
      <c r="K19" s="84">
        <f t="shared" si="3"/>
        <v>8</v>
      </c>
      <c r="L19" s="84" t="str">
        <f t="shared" si="3"/>
        <v>P</v>
      </c>
      <c r="M19" s="84" t="str">
        <f t="shared" si="3"/>
        <v>P</v>
      </c>
      <c r="N19" s="84">
        <f t="shared" si="3"/>
        <v>8</v>
      </c>
      <c r="O19" s="122">
        <f t="shared" si="3"/>
        <v>8</v>
      </c>
      <c r="P19" s="84">
        <f t="shared" si="3"/>
        <v>8</v>
      </c>
      <c r="Q19" s="84">
        <f t="shared" si="3"/>
        <v>8</v>
      </c>
      <c r="R19" s="84">
        <f t="shared" si="3"/>
        <v>8</v>
      </c>
      <c r="S19" s="84" t="str">
        <f t="shared" si="3"/>
        <v>P</v>
      </c>
      <c r="T19" s="84" t="str">
        <f t="shared" si="3"/>
        <v>S</v>
      </c>
      <c r="U19" s="84" t="str">
        <f t="shared" si="3"/>
        <v>S</v>
      </c>
      <c r="V19" s="84">
        <f t="shared" si="3"/>
        <v>8</v>
      </c>
      <c r="W19" s="84">
        <f t="shared" si="3"/>
        <v>8</v>
      </c>
      <c r="X19" s="84">
        <f t="shared" si="3"/>
        <v>8</v>
      </c>
      <c r="Y19" s="84">
        <f t="shared" si="3"/>
        <v>8</v>
      </c>
      <c r="Z19" s="84" t="str">
        <f t="shared" si="3"/>
        <v>P</v>
      </c>
      <c r="AA19" s="84" t="str">
        <f t="shared" si="3"/>
        <v>P</v>
      </c>
      <c r="AB19" s="84">
        <f t="shared" si="3"/>
        <v>8</v>
      </c>
      <c r="AC19" s="84">
        <f t="shared" si="3"/>
        <v>8</v>
      </c>
      <c r="AD19" s="84">
        <f t="shared" si="3"/>
        <v>8</v>
      </c>
      <c r="AE19" s="84">
        <f t="shared" si="3"/>
        <v>8</v>
      </c>
      <c r="AF19" s="84">
        <f t="shared" si="3"/>
        <v>8</v>
      </c>
      <c r="AG19" s="122" t="str">
        <f t="shared" si="3"/>
        <v>P</v>
      </c>
      <c r="AH19" s="122" t="str">
        <f t="shared" si="3"/>
        <v>P</v>
      </c>
      <c r="AI19" s="122">
        <f t="shared" si="3"/>
        <v>8</v>
      </c>
      <c r="AJ19" s="122">
        <f t="shared" si="3"/>
        <v>8</v>
      </c>
      <c r="AK19" s="84">
        <f t="shared" si="3"/>
        <v>8</v>
      </c>
      <c r="AL19" s="84">
        <f t="shared" si="3"/>
        <v>8</v>
      </c>
      <c r="AM19" s="84">
        <f t="shared" si="3"/>
        <v>8</v>
      </c>
      <c r="AN19" s="84" t="str">
        <f t="shared" si="3"/>
        <v>P</v>
      </c>
      <c r="AO19" s="102" t="str">
        <f>IF(COUNTIF($BG$12:$BG$24,AO$11),"S",IF(OR(WEEKDAY(AO$11,2)=6,WEEKDAY(AO$11,2)=7),"P",$H19))</f>
        <v>P</v>
      </c>
      <c r="AP19" s="96">
        <f>IF(AND(TEXT($AK$11,"dd")="28",TEXT($AL$11,"dd")="01"),COUNT(J19:AK19),IF(AND(TEXT($AL$11,"dd")="29",TEXT($AM$11,"dd")="01"),COUNT(J19:AL19),IF(AND(TEXT($AM$11,"dd")="30",TEXT($AN$11,"dd")="01"),COUNT(J19:AM19),COUNT(J19:AN19))))</f>
        <v>21</v>
      </c>
      <c r="AQ19" s="85">
        <f>IF(AND(TEXT($AK$11,"dd")="28",TEXT($AL$11,"dd")="01"),SUM(J19:AK19),IF(AND(TEXT($AL$11,"dd")="29",TEXT($AM$11,"dd")="01"),SUM(J19:AL19),IF(AND(TEXT($AM$11,"dd")="30",TEXT($AN$11,"dd")="01"),SUM(J19:AM19),SUM(J19:AN19))))</f>
        <v>168</v>
      </c>
      <c r="AR19" s="32"/>
      <c r="AS19" s="33"/>
      <c r="AT19" s="33"/>
      <c r="AU19" s="33"/>
      <c r="AV19" s="33"/>
      <c r="AW19" s="33"/>
      <c r="AX19" s="33"/>
      <c r="AY19" s="57"/>
      <c r="AZ19" s="35"/>
      <c r="BA19" s="36"/>
      <c r="BG19" s="97">
        <v>39269</v>
      </c>
    </row>
    <row r="20" spans="1:59" ht="12" customHeight="1">
      <c r="A20" s="212"/>
      <c r="B20" s="11"/>
      <c r="C20" s="11"/>
      <c r="D20" s="215"/>
      <c r="E20" s="218"/>
      <c r="F20" s="221"/>
      <c r="G20" s="224"/>
      <c r="H20" s="227"/>
      <c r="I20" s="209"/>
      <c r="J20" s="79"/>
      <c r="K20" s="37"/>
      <c r="L20" s="37"/>
      <c r="M20" s="37"/>
      <c r="N20" s="37"/>
      <c r="O20" s="1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24"/>
      <c r="AI20" s="124"/>
      <c r="AJ20" s="37"/>
      <c r="AK20" s="37"/>
      <c r="AL20" s="37"/>
      <c r="AM20" s="37"/>
      <c r="AN20" s="124"/>
      <c r="AO20" s="103"/>
      <c r="AP20" s="100"/>
      <c r="AQ20" s="39"/>
      <c r="AR20" s="51"/>
      <c r="AS20" s="41"/>
      <c r="AT20" s="41"/>
      <c r="AU20" s="41"/>
      <c r="AV20" s="41"/>
      <c r="AW20" s="41"/>
      <c r="AX20" s="41"/>
      <c r="AY20" s="58"/>
      <c r="AZ20" s="53"/>
      <c r="BA20" s="44"/>
      <c r="BG20" s="97">
        <v>39309</v>
      </c>
    </row>
    <row r="21" spans="1:59" ht="12.75" customHeight="1" thickBot="1">
      <c r="A21" s="213"/>
      <c r="B21" s="45"/>
      <c r="C21" s="45"/>
      <c r="D21" s="216"/>
      <c r="E21" s="219"/>
      <c r="F21" s="222"/>
      <c r="G21" s="224"/>
      <c r="H21" s="228"/>
      <c r="I21" s="210"/>
      <c r="J21" s="80"/>
      <c r="K21" s="46"/>
      <c r="L21" s="46"/>
      <c r="M21" s="46"/>
      <c r="N21" s="46"/>
      <c r="O21" s="17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59"/>
      <c r="AH21" s="176"/>
      <c r="AI21" s="176"/>
      <c r="AJ21" s="159"/>
      <c r="AK21" s="46"/>
      <c r="AL21" s="46"/>
      <c r="AM21" s="46"/>
      <c r="AN21" s="177"/>
      <c r="AO21" s="104"/>
      <c r="AP21" s="101"/>
      <c r="AQ21" s="48"/>
      <c r="AR21" s="54"/>
      <c r="AS21" s="49"/>
      <c r="AT21" s="49"/>
      <c r="AU21" s="49"/>
      <c r="AV21" s="49"/>
      <c r="AW21" s="49"/>
      <c r="AX21" s="49"/>
      <c r="AY21" s="59"/>
      <c r="AZ21" s="56"/>
      <c r="BA21" s="50"/>
      <c r="BG21" s="97">
        <v>39387</v>
      </c>
    </row>
    <row r="22" spans="1:59" ht="12" customHeight="1">
      <c r="A22" s="211">
        <v>4</v>
      </c>
      <c r="B22" s="60"/>
      <c r="C22" s="60"/>
      <c r="D22" s="214"/>
      <c r="E22" s="217"/>
      <c r="F22" s="220" t="s">
        <v>27</v>
      </c>
      <c r="G22" s="223"/>
      <c r="H22" s="226">
        <v>8</v>
      </c>
      <c r="I22" s="208">
        <f>H22*IF(AND(TEXT($AK$11,"dd")="28",TEXT($AL$11,"dd")="01"),COUNTA(J22:AK22)-(COUNTIF(J22:AK22,"S")+COUNTIF(J22:AK22,"P")),IF(AND(TEXT($AL$11,"dd")="29",TEXT($AM$11,"dd")="01"),COUNTA(J22:AL22)-(COUNTIF(J22:AL22,"S")+COUNTIF(J22:AL22,"P")),IF(AND(TEXT($AM$11,"dd")="30",TEXT($AN$11,"dd")="01"),COUNTA(J22:AM22)-(COUNTIF(J22:AM22,"S")+COUNTIF(J22:AM22,"P")),COUNTA(J22:AN22)-(COUNTIF(J22:AN22,"S")+COUNTIF(J22:AN22,"P")))))</f>
        <v>168</v>
      </c>
      <c r="J22" s="84">
        <f aca="true" t="shared" si="4" ref="J22:AG22">IF(COUNTIF($BG$12:$BG$24,J$11),"S",IF(OR(WEEKDAY(J$11,2)=6,WEEKDAY(J$11,2)=7),"P",IF(K22="S",($H22-1),$H22)))</f>
        <v>8</v>
      </c>
      <c r="K22" s="123">
        <f t="shared" si="4"/>
        <v>8</v>
      </c>
      <c r="L22" s="123" t="str">
        <f t="shared" si="4"/>
        <v>P</v>
      </c>
      <c r="M22" s="123" t="str">
        <f t="shared" si="4"/>
        <v>P</v>
      </c>
      <c r="N22" s="123">
        <f t="shared" si="4"/>
        <v>8</v>
      </c>
      <c r="O22" s="162">
        <f t="shared" si="4"/>
        <v>8</v>
      </c>
      <c r="P22" s="123">
        <f t="shared" si="4"/>
        <v>8</v>
      </c>
      <c r="Q22" s="123">
        <f t="shared" si="4"/>
        <v>8</v>
      </c>
      <c r="R22" s="123">
        <f t="shared" si="4"/>
        <v>8</v>
      </c>
      <c r="S22" s="123" t="str">
        <f t="shared" si="4"/>
        <v>P</v>
      </c>
      <c r="T22" s="123" t="str">
        <f t="shared" si="4"/>
        <v>S</v>
      </c>
      <c r="U22" s="123" t="str">
        <f t="shared" si="4"/>
        <v>S</v>
      </c>
      <c r="V22" s="123">
        <f t="shared" si="4"/>
        <v>8</v>
      </c>
      <c r="W22" s="123">
        <f t="shared" si="4"/>
        <v>8</v>
      </c>
      <c r="X22" s="123">
        <f t="shared" si="4"/>
        <v>8</v>
      </c>
      <c r="Y22" s="123">
        <f t="shared" si="4"/>
        <v>8</v>
      </c>
      <c r="Z22" s="123" t="str">
        <f t="shared" si="4"/>
        <v>P</v>
      </c>
      <c r="AA22" s="123" t="str">
        <f t="shared" si="4"/>
        <v>P</v>
      </c>
      <c r="AB22" s="123">
        <f t="shared" si="4"/>
        <v>8</v>
      </c>
      <c r="AC22" s="123">
        <f t="shared" si="4"/>
        <v>8</v>
      </c>
      <c r="AD22" s="123">
        <f t="shared" si="4"/>
        <v>8</v>
      </c>
      <c r="AE22" s="123">
        <f t="shared" si="4"/>
        <v>8</v>
      </c>
      <c r="AF22" s="123">
        <f t="shared" si="4"/>
        <v>8</v>
      </c>
      <c r="AG22" s="123" t="str">
        <f t="shared" si="4"/>
        <v>P</v>
      </c>
      <c r="AH22" s="123" t="str">
        <f aca="true" t="shared" si="5" ref="AH22:AN22">IF(COUNTIF($BG$12:$BG$24,AH$11),"S",IF(OR(WEEKDAY(AH$11,2)=6,WEEKDAY(AH$11,2)=7),"P",IF(AI22="S",($H22-1),$H22)))</f>
        <v>P</v>
      </c>
      <c r="AI22" s="123">
        <f t="shared" si="5"/>
        <v>8</v>
      </c>
      <c r="AJ22" s="123">
        <f t="shared" si="5"/>
        <v>8</v>
      </c>
      <c r="AK22" s="123">
        <f t="shared" si="5"/>
        <v>8</v>
      </c>
      <c r="AL22" s="123">
        <f t="shared" si="5"/>
        <v>8</v>
      </c>
      <c r="AM22" s="123">
        <f t="shared" si="5"/>
        <v>8</v>
      </c>
      <c r="AN22" s="123" t="str">
        <f t="shared" si="5"/>
        <v>P</v>
      </c>
      <c r="AO22" s="172" t="str">
        <f>IF(COUNTIF($BG$12:$BG$24,AO$11),"S",IF(OR(WEEKDAY(AO$11,2)=6,WEEKDAY(AO$11,2)=7),"P",$H22))</f>
        <v>P</v>
      </c>
      <c r="AP22" s="99">
        <f>IF(AND(TEXT($AK$11,"dd")="28",TEXT($AL$11,"dd")="01"),COUNT(J22:AK22),IF(AND(TEXT($AL$11,"dd")="29",TEXT($AM$11,"dd")="01"),COUNT(J22:AL22),IF(AND(TEXT($AM$11,"dd")="30",TEXT($AN$11,"dd")="01"),COUNT(J22:AM22),COUNT(J22:AN22))))</f>
        <v>21</v>
      </c>
      <c r="AQ22" s="173">
        <f>IF(AND(TEXT($AK$11,"dd")="28",TEXT($AL$11,"dd")="01"),SUM(J22:AK22),IF(AND(TEXT($AL$11,"dd")="29",TEXT($AM$11,"dd")="01"),SUM(J22:AL22),IF(AND(TEXT($AM$11,"dd")="30",TEXT($AN$11,"dd")="01"),SUM(J22:AM22),SUM(J22:AN22))))</f>
        <v>168</v>
      </c>
      <c r="AR22" s="40"/>
      <c r="AS22" s="41"/>
      <c r="AT22" s="41"/>
      <c r="AU22" s="41"/>
      <c r="AV22" s="41"/>
      <c r="AW22" s="41"/>
      <c r="AX22" s="41"/>
      <c r="AY22" s="42"/>
      <c r="AZ22" s="43"/>
      <c r="BA22" s="174"/>
      <c r="BG22" s="97">
        <v>39388</v>
      </c>
    </row>
    <row r="23" spans="1:59" ht="12" customHeight="1">
      <c r="A23" s="212"/>
      <c r="B23" s="61"/>
      <c r="C23" s="61"/>
      <c r="D23" s="215"/>
      <c r="E23" s="218"/>
      <c r="F23" s="221"/>
      <c r="G23" s="224"/>
      <c r="H23" s="227"/>
      <c r="I23" s="209"/>
      <c r="J23" s="79"/>
      <c r="K23" s="37"/>
      <c r="L23" s="37"/>
      <c r="M23" s="37"/>
      <c r="N23" s="37"/>
      <c r="O23" s="1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103"/>
      <c r="AP23" s="100"/>
      <c r="AQ23" s="39"/>
      <c r="AR23" s="51"/>
      <c r="AS23" s="41"/>
      <c r="AT23" s="41"/>
      <c r="AU23" s="41"/>
      <c r="AV23" s="41"/>
      <c r="AW23" s="41"/>
      <c r="AX23" s="41"/>
      <c r="AY23" s="52"/>
      <c r="AZ23" s="53"/>
      <c r="BA23" s="44"/>
      <c r="BG23" s="97">
        <v>39440</v>
      </c>
    </row>
    <row r="24" spans="1:59" ht="12.75" customHeight="1" thickBot="1">
      <c r="A24" s="213"/>
      <c r="B24" s="62"/>
      <c r="C24" s="62"/>
      <c r="D24" s="216"/>
      <c r="E24" s="219"/>
      <c r="F24" s="222"/>
      <c r="G24" s="224"/>
      <c r="H24" s="228"/>
      <c r="I24" s="210"/>
      <c r="J24" s="80"/>
      <c r="K24" s="46"/>
      <c r="L24" s="46"/>
      <c r="M24" s="46"/>
      <c r="N24" s="46"/>
      <c r="O24" s="1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104"/>
      <c r="AP24" s="101"/>
      <c r="AQ24" s="48"/>
      <c r="AR24" s="54"/>
      <c r="AS24" s="49"/>
      <c r="AT24" s="49"/>
      <c r="AU24" s="49"/>
      <c r="AV24" s="49"/>
      <c r="AW24" s="49"/>
      <c r="AX24" s="49"/>
      <c r="AY24" s="55"/>
      <c r="AZ24" s="56"/>
      <c r="BA24" s="50"/>
      <c r="BG24" s="97">
        <v>39441</v>
      </c>
    </row>
    <row r="25" spans="1:59" ht="12" customHeight="1">
      <c r="A25" s="211"/>
      <c r="B25" s="31"/>
      <c r="C25" s="31"/>
      <c r="D25" s="214"/>
      <c r="E25" s="217"/>
      <c r="F25" s="217"/>
      <c r="G25" s="223"/>
      <c r="H25" s="226"/>
      <c r="I25" s="208"/>
      <c r="J25" s="84"/>
      <c r="K25" s="84"/>
      <c r="L25" s="84"/>
      <c r="M25" s="84"/>
      <c r="N25" s="84"/>
      <c r="O25" s="122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102"/>
      <c r="AP25" s="96"/>
      <c r="AQ25" s="85"/>
      <c r="AR25" s="32"/>
      <c r="AS25" s="33"/>
      <c r="AT25" s="33"/>
      <c r="AU25" s="33"/>
      <c r="AV25" s="33"/>
      <c r="AW25" s="33"/>
      <c r="AX25" s="33"/>
      <c r="AY25" s="34"/>
      <c r="AZ25" s="35"/>
      <c r="BA25" s="36"/>
      <c r="BG25" s="97">
        <v>39441</v>
      </c>
    </row>
    <row r="26" spans="1:59" ht="12" customHeight="1">
      <c r="A26" s="212"/>
      <c r="B26" s="11"/>
      <c r="C26" s="11"/>
      <c r="D26" s="215"/>
      <c r="E26" s="218"/>
      <c r="F26" s="218"/>
      <c r="G26" s="224"/>
      <c r="H26" s="227"/>
      <c r="I26" s="209"/>
      <c r="J26" s="79"/>
      <c r="K26" s="37"/>
      <c r="L26" s="37"/>
      <c r="M26" s="37"/>
      <c r="N26" s="37"/>
      <c r="O26" s="1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103"/>
      <c r="AP26" s="100"/>
      <c r="AQ26" s="39"/>
      <c r="AR26" s="51"/>
      <c r="AS26" s="41"/>
      <c r="AT26" s="41"/>
      <c r="AU26" s="41"/>
      <c r="AV26" s="41"/>
      <c r="AW26" s="41"/>
      <c r="AX26" s="41"/>
      <c r="AY26" s="52"/>
      <c r="AZ26" s="53"/>
      <c r="BA26" s="44"/>
      <c r="BG26" s="97"/>
    </row>
    <row r="27" spans="1:59" ht="12.75" customHeight="1" thickBot="1">
      <c r="A27" s="213"/>
      <c r="B27" s="45"/>
      <c r="C27" s="45"/>
      <c r="D27" s="216"/>
      <c r="E27" s="219"/>
      <c r="F27" s="219"/>
      <c r="G27" s="225"/>
      <c r="H27" s="228"/>
      <c r="I27" s="210"/>
      <c r="J27" s="80"/>
      <c r="K27" s="46"/>
      <c r="L27" s="46"/>
      <c r="M27" s="46"/>
      <c r="N27" s="46"/>
      <c r="O27" s="1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104"/>
      <c r="AP27" s="101"/>
      <c r="AQ27" s="48"/>
      <c r="AR27" s="54"/>
      <c r="AS27" s="49"/>
      <c r="AT27" s="49"/>
      <c r="AU27" s="49"/>
      <c r="AV27" s="49"/>
      <c r="AW27" s="49"/>
      <c r="AX27" s="49"/>
      <c r="AY27" s="55"/>
      <c r="AZ27" s="56"/>
      <c r="BA27" s="50"/>
      <c r="BG27" s="97"/>
    </row>
    <row r="28" spans="1:59" ht="12" customHeight="1">
      <c r="A28" s="211"/>
      <c r="B28" s="31"/>
      <c r="C28" s="31"/>
      <c r="D28" s="214"/>
      <c r="E28" s="217"/>
      <c r="F28" s="220"/>
      <c r="G28" s="223"/>
      <c r="H28" s="226"/>
      <c r="I28" s="20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02"/>
      <c r="AP28" s="96"/>
      <c r="AQ28" s="85"/>
      <c r="AR28" s="32"/>
      <c r="AS28" s="33"/>
      <c r="AT28" s="33"/>
      <c r="AU28" s="33"/>
      <c r="AV28" s="33"/>
      <c r="AW28" s="33"/>
      <c r="AX28" s="33"/>
      <c r="AY28" s="34"/>
      <c r="AZ28" s="35"/>
      <c r="BA28" s="36"/>
      <c r="BG28" s="97"/>
    </row>
    <row r="29" spans="1:59" ht="12" customHeight="1">
      <c r="A29" s="212"/>
      <c r="B29" s="11"/>
      <c r="C29" s="11"/>
      <c r="D29" s="215"/>
      <c r="E29" s="218"/>
      <c r="F29" s="221"/>
      <c r="G29" s="224"/>
      <c r="H29" s="227"/>
      <c r="I29" s="209"/>
      <c r="J29" s="7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103"/>
      <c r="AP29" s="100"/>
      <c r="AQ29" s="39"/>
      <c r="AR29" s="51"/>
      <c r="AS29" s="41"/>
      <c r="AT29" s="41"/>
      <c r="AU29" s="41"/>
      <c r="AV29" s="41"/>
      <c r="AW29" s="41"/>
      <c r="AX29" s="41"/>
      <c r="AY29" s="52"/>
      <c r="AZ29" s="53"/>
      <c r="BA29" s="44"/>
      <c r="BG29" s="97"/>
    </row>
    <row r="30" spans="1:59" ht="12.75" customHeight="1" thickBot="1">
      <c r="A30" s="213"/>
      <c r="B30" s="45"/>
      <c r="C30" s="45"/>
      <c r="D30" s="216"/>
      <c r="E30" s="219"/>
      <c r="F30" s="222"/>
      <c r="G30" s="225"/>
      <c r="H30" s="228"/>
      <c r="I30" s="210"/>
      <c r="J30" s="8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104"/>
      <c r="AP30" s="101"/>
      <c r="AQ30" s="48"/>
      <c r="AR30" s="54"/>
      <c r="AS30" s="49"/>
      <c r="AT30" s="49"/>
      <c r="AU30" s="49"/>
      <c r="AV30" s="49"/>
      <c r="AW30" s="49"/>
      <c r="AX30" s="49"/>
      <c r="AY30" s="55"/>
      <c r="AZ30" s="56"/>
      <c r="BA30" s="50"/>
      <c r="BG30" s="97"/>
    </row>
    <row r="31" spans="1:59" s="23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90" t="s">
        <v>28</v>
      </c>
      <c r="AI31" s="191"/>
      <c r="AJ31" s="190"/>
      <c r="AK31" s="190"/>
      <c r="AL31" s="190"/>
      <c r="AM31" s="190"/>
      <c r="AN31" s="190"/>
      <c r="AO31" s="192"/>
      <c r="AP31" s="63">
        <f>SUM(AP13:AP30)</f>
        <v>84</v>
      </c>
      <c r="AQ31" s="63">
        <f>SUM(AQ13:AQ30)</f>
        <v>672</v>
      </c>
      <c r="AR31" s="64"/>
      <c r="AS31" s="65"/>
      <c r="AT31" s="65"/>
      <c r="AU31" s="65"/>
      <c r="AV31" s="65"/>
      <c r="AW31" s="65"/>
      <c r="AX31" s="65"/>
      <c r="AY31" s="66"/>
      <c r="AZ31" s="65"/>
      <c r="BA31" s="67"/>
      <c r="BG31" s="97"/>
    </row>
    <row r="32" spans="1:59" ht="7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G32" s="97"/>
    </row>
    <row r="33" spans="1:59" ht="23.25" customHeight="1" thickBot="1">
      <c r="A33" s="2"/>
      <c r="B33" s="2"/>
      <c r="C33" s="2"/>
      <c r="D33" s="2"/>
      <c r="E33" s="196" t="s">
        <v>29</v>
      </c>
      <c r="F33" s="197"/>
      <c r="G33" s="197"/>
      <c r="H33" s="198"/>
      <c r="I33" s="199"/>
      <c r="J33" s="107" t="s">
        <v>30</v>
      </c>
      <c r="K33" s="105" t="s">
        <v>31</v>
      </c>
      <c r="L33" s="106" t="s">
        <v>32</v>
      </c>
      <c r="M33" s="107" t="s">
        <v>33</v>
      </c>
      <c r="N33" s="105" t="s">
        <v>34</v>
      </c>
      <c r="O33" s="108" t="s">
        <v>35</v>
      </c>
      <c r="P33" s="107" t="s">
        <v>36</v>
      </c>
      <c r="Q33" s="105" t="s">
        <v>37</v>
      </c>
      <c r="R33" s="105" t="s">
        <v>38</v>
      </c>
      <c r="S33" s="105" t="s">
        <v>39</v>
      </c>
      <c r="T33" s="105" t="s">
        <v>40</v>
      </c>
      <c r="U33" s="105" t="s">
        <v>41</v>
      </c>
      <c r="V33" s="105" t="s">
        <v>42</v>
      </c>
      <c r="W33" s="105" t="s">
        <v>43</v>
      </c>
      <c r="X33" s="105" t="s">
        <v>44</v>
      </c>
      <c r="Y33" s="108" t="s">
        <v>45</v>
      </c>
      <c r="Z33" s="107" t="s">
        <v>46</v>
      </c>
      <c r="AA33" s="105" t="s">
        <v>47</v>
      </c>
      <c r="AB33" s="105" t="s">
        <v>48</v>
      </c>
      <c r="AC33" s="105" t="s">
        <v>49</v>
      </c>
      <c r="AD33" s="105" t="s">
        <v>50</v>
      </c>
      <c r="AE33" s="105" t="s">
        <v>51</v>
      </c>
      <c r="AF33" s="105" t="s">
        <v>52</v>
      </c>
      <c r="AG33" s="105" t="s">
        <v>53</v>
      </c>
      <c r="AH33" s="105" t="s">
        <v>54</v>
      </c>
      <c r="AI33" s="105" t="s">
        <v>55</v>
      </c>
      <c r="AJ33" s="112" t="s">
        <v>56</v>
      </c>
      <c r="AK33" s="2"/>
      <c r="AL33" s="2"/>
      <c r="AM33" s="2"/>
      <c r="AN33" s="2"/>
      <c r="AO33" s="2"/>
      <c r="AP33" s="2"/>
      <c r="AQ33" s="2"/>
      <c r="AR33" s="2"/>
      <c r="AS33" s="2"/>
      <c r="AU33" s="2"/>
      <c r="AV33" s="2"/>
      <c r="AW33" s="2"/>
      <c r="AX33" s="2"/>
      <c r="AY33" s="2"/>
      <c r="AZ33" s="2"/>
      <c r="BA33" s="2"/>
      <c r="BB33" s="2"/>
      <c r="BG33" s="97"/>
    </row>
    <row r="34" spans="1:59" ht="12.75">
      <c r="A34" s="2"/>
      <c r="B34" s="2"/>
      <c r="C34" s="2"/>
      <c r="D34" s="2"/>
      <c r="E34" s="200" t="s">
        <v>57</v>
      </c>
      <c r="F34" s="201"/>
      <c r="G34" s="201"/>
      <c r="H34" s="202"/>
      <c r="I34" s="203"/>
      <c r="J34" s="93">
        <f>SUMIF($AY$13:$AY$30,J$33,$AZ$13:$AZ$30)</f>
        <v>0</v>
      </c>
      <c r="K34" s="94">
        <f aca="true" t="shared" si="6" ref="K34:AJ34">SUMIF($AY$13:$AY$30,K$33,$AZ$13:$AZ$30)</f>
        <v>0</v>
      </c>
      <c r="L34" s="95">
        <f t="shared" si="6"/>
        <v>0</v>
      </c>
      <c r="M34" s="93">
        <f t="shared" si="6"/>
        <v>0</v>
      </c>
      <c r="N34" s="94">
        <f t="shared" si="6"/>
        <v>0</v>
      </c>
      <c r="O34" s="95">
        <f t="shared" si="6"/>
        <v>0</v>
      </c>
      <c r="P34" s="93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5">
        <f t="shared" si="6"/>
        <v>0</v>
      </c>
      <c r="Z34" s="93">
        <f t="shared" si="6"/>
        <v>0</v>
      </c>
      <c r="AA34" s="94">
        <f t="shared" si="6"/>
        <v>0</v>
      </c>
      <c r="AB34" s="94">
        <f t="shared" si="6"/>
        <v>0</v>
      </c>
      <c r="AC34" s="94">
        <f t="shared" si="6"/>
        <v>0</v>
      </c>
      <c r="AD34" s="94">
        <f t="shared" si="6"/>
        <v>0</v>
      </c>
      <c r="AE34" s="94">
        <f t="shared" si="6"/>
        <v>0</v>
      </c>
      <c r="AF34" s="94">
        <f t="shared" si="6"/>
        <v>0</v>
      </c>
      <c r="AG34" s="94">
        <f t="shared" si="6"/>
        <v>0</v>
      </c>
      <c r="AH34" s="94">
        <f t="shared" si="6"/>
        <v>0</v>
      </c>
      <c r="AI34" s="94">
        <f t="shared" si="6"/>
        <v>0</v>
      </c>
      <c r="AJ34" s="95">
        <f t="shared" si="6"/>
        <v>0</v>
      </c>
      <c r="AK34" s="2"/>
      <c r="AL34" s="2"/>
      <c r="AM34" s="2"/>
      <c r="AN34" s="2"/>
      <c r="AO34" s="2"/>
      <c r="AP34" s="2"/>
      <c r="AQ34" s="2"/>
      <c r="AR34" s="2"/>
      <c r="AS34" s="2"/>
      <c r="AU34" s="2"/>
      <c r="AV34" s="2"/>
      <c r="AW34" s="2"/>
      <c r="AX34" s="2"/>
      <c r="AY34" s="2"/>
      <c r="AZ34" s="2"/>
      <c r="BA34" s="2"/>
      <c r="BB34" s="2"/>
      <c r="BG34" s="97"/>
    </row>
    <row r="35" spans="1:54" ht="13.5" thickBot="1">
      <c r="A35" s="2"/>
      <c r="B35" s="2"/>
      <c r="C35" s="2"/>
      <c r="D35" s="2"/>
      <c r="E35" s="204" t="s">
        <v>58</v>
      </c>
      <c r="F35" s="205"/>
      <c r="G35" s="205"/>
      <c r="H35" s="206"/>
      <c r="I35" s="207"/>
      <c r="J35" s="111">
        <f>SUMIF($AY$13:$AY$30,J$33,$BA$13:$BA$30)</f>
        <v>0</v>
      </c>
      <c r="K35" s="109">
        <f aca="true" t="shared" si="7" ref="K35:AJ35">SUMIF($AY$13:$AY$30,K$33,$BA$13:$BA$30)</f>
        <v>0</v>
      </c>
      <c r="L35" s="110">
        <f t="shared" si="7"/>
        <v>0</v>
      </c>
      <c r="M35" s="111">
        <f t="shared" si="7"/>
        <v>0</v>
      </c>
      <c r="N35" s="109">
        <f t="shared" si="7"/>
        <v>0</v>
      </c>
      <c r="O35" s="110">
        <f t="shared" si="7"/>
        <v>0</v>
      </c>
      <c r="P35" s="111">
        <f t="shared" si="7"/>
        <v>0</v>
      </c>
      <c r="Q35" s="109">
        <f t="shared" si="7"/>
        <v>0</v>
      </c>
      <c r="R35" s="109">
        <f t="shared" si="7"/>
        <v>0</v>
      </c>
      <c r="S35" s="109">
        <f t="shared" si="7"/>
        <v>0</v>
      </c>
      <c r="T35" s="109">
        <f t="shared" si="7"/>
        <v>0</v>
      </c>
      <c r="U35" s="109">
        <f t="shared" si="7"/>
        <v>0</v>
      </c>
      <c r="V35" s="109">
        <f t="shared" si="7"/>
        <v>0</v>
      </c>
      <c r="W35" s="109">
        <f t="shared" si="7"/>
        <v>0</v>
      </c>
      <c r="X35" s="109">
        <f t="shared" si="7"/>
        <v>0</v>
      </c>
      <c r="Y35" s="110">
        <f t="shared" si="7"/>
        <v>0</v>
      </c>
      <c r="Z35" s="111">
        <f t="shared" si="7"/>
        <v>0</v>
      </c>
      <c r="AA35" s="109">
        <f t="shared" si="7"/>
        <v>0</v>
      </c>
      <c r="AB35" s="109">
        <f t="shared" si="7"/>
        <v>0</v>
      </c>
      <c r="AC35" s="109">
        <f t="shared" si="7"/>
        <v>0</v>
      </c>
      <c r="AD35" s="109">
        <f t="shared" si="7"/>
        <v>0</v>
      </c>
      <c r="AE35" s="109">
        <f t="shared" si="7"/>
        <v>0</v>
      </c>
      <c r="AF35" s="109">
        <f t="shared" si="7"/>
        <v>0</v>
      </c>
      <c r="AG35" s="109">
        <f t="shared" si="7"/>
        <v>0</v>
      </c>
      <c r="AH35" s="109">
        <f t="shared" si="7"/>
        <v>0</v>
      </c>
      <c r="AI35" s="109">
        <f t="shared" si="7"/>
        <v>0</v>
      </c>
      <c r="AJ35" s="110">
        <f t="shared" si="7"/>
        <v>0</v>
      </c>
      <c r="AK35" s="2"/>
      <c r="AL35" s="2"/>
      <c r="AM35" s="2"/>
      <c r="AN35" s="2"/>
      <c r="AO35" s="2"/>
      <c r="AP35" s="2"/>
      <c r="AQ35" s="2"/>
      <c r="AR35" s="2"/>
      <c r="AS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"/>
      <c r="B36" s="2"/>
      <c r="C36" s="2"/>
      <c r="D36" s="2"/>
      <c r="E36" s="114"/>
      <c r="F36" s="115"/>
      <c r="G36" s="115"/>
      <c r="H36" s="115"/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"/>
      <c r="AL36" s="2"/>
      <c r="AM36" s="2"/>
      <c r="AN36" s="2"/>
      <c r="AO36" s="2"/>
      <c r="AP36" s="2"/>
      <c r="AQ36" s="2"/>
      <c r="AR36" s="2"/>
      <c r="AS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2"/>
      <c r="B37" s="2"/>
      <c r="C37" s="2"/>
      <c r="D37" s="2"/>
      <c r="E37" s="114"/>
      <c r="F37" s="115"/>
      <c r="G37" s="115"/>
      <c r="H37" s="115"/>
      <c r="I37" s="11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</row>
    <row r="38" spans="1:54" ht="15" customHeight="1">
      <c r="A38" s="2"/>
      <c r="B38" s="2"/>
      <c r="C38" s="2"/>
      <c r="D38" s="2"/>
      <c r="E38" s="184" t="s">
        <v>59</v>
      </c>
      <c r="F38" s="184"/>
      <c r="G38" s="184"/>
      <c r="H38" s="81"/>
      <c r="I38" s="120"/>
      <c r="J38" s="120"/>
      <c r="K38" s="120"/>
      <c r="L38" s="120"/>
      <c r="M38" s="120"/>
      <c r="N38" s="120"/>
      <c r="O38" s="182"/>
      <c r="P38" s="182"/>
      <c r="Q38" s="182"/>
      <c r="R38" s="182"/>
      <c r="S38" s="68"/>
      <c r="T38" s="121"/>
      <c r="U38" s="121"/>
      <c r="V38" s="121"/>
      <c r="W38" s="121"/>
      <c r="X38" s="121"/>
      <c r="Z38" s="121"/>
      <c r="AE38" s="121"/>
      <c r="AF38" s="121"/>
      <c r="AG38" s="121"/>
      <c r="AH38" s="121"/>
      <c r="AI38" s="121"/>
      <c r="AJ38" s="121"/>
      <c r="AK38"/>
      <c r="AL38"/>
      <c r="AM38"/>
      <c r="AN38"/>
      <c r="AO38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</row>
    <row r="39" spans="1:54" ht="12" customHeight="1">
      <c r="A39" s="2"/>
      <c r="B39" s="2" t="s">
        <v>60</v>
      </c>
      <c r="C39" s="2"/>
      <c r="D39" s="2"/>
      <c r="E39" s="68"/>
      <c r="F39" s="68"/>
      <c r="G39" s="68"/>
      <c r="H39" s="68"/>
      <c r="I39" s="68"/>
      <c r="J39" s="68"/>
      <c r="K39" s="68" t="s">
        <v>61</v>
      </c>
      <c r="L39" s="68"/>
      <c r="M39" s="68"/>
      <c r="N39" s="68"/>
      <c r="O39" s="182"/>
      <c r="P39" s="182"/>
      <c r="Q39" s="182"/>
      <c r="R39" s="182"/>
      <c r="S39" s="119"/>
      <c r="T39" s="119"/>
      <c r="U39" s="119"/>
      <c r="V39" s="119"/>
      <c r="W39" s="183"/>
      <c r="X39" s="183"/>
      <c r="Z39" s="183"/>
      <c r="AE39" s="183"/>
      <c r="AF39" s="183"/>
      <c r="AG39" s="183"/>
      <c r="AH39" s="183"/>
      <c r="AI39" s="183"/>
      <c r="AJ39" s="183"/>
      <c r="AK39"/>
      <c r="AL39"/>
      <c r="AM39"/>
      <c r="AN39"/>
      <c r="AO39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</row>
    <row r="40" spans="1:54" ht="10.5" customHeight="1">
      <c r="A40" s="2"/>
      <c r="B40" s="2"/>
      <c r="C40" s="2"/>
      <c r="D40" s="2"/>
      <c r="E40" s="69"/>
      <c r="F40" s="195" t="s">
        <v>62</v>
      </c>
      <c r="G40" s="195"/>
      <c r="H40" s="70"/>
      <c r="I40" s="71"/>
      <c r="J40" s="2"/>
      <c r="M40" s="2"/>
      <c r="N40" s="2"/>
      <c r="O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</row>
    <row r="41" spans="1:52" ht="12.75">
      <c r="A41" s="2"/>
      <c r="B41" s="2"/>
      <c r="C41" s="2"/>
      <c r="D41" s="2"/>
      <c r="H41" s="81"/>
      <c r="I41" s="72"/>
      <c r="J41" s="72"/>
      <c r="K41" s="72"/>
      <c r="L41" s="72"/>
      <c r="M41" s="72"/>
      <c r="N41" s="72"/>
      <c r="O41" s="72"/>
      <c r="P41" s="72"/>
      <c r="Q41" s="7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  <c r="AW41" s="2"/>
      <c r="AX41" s="2"/>
      <c r="AY41" s="2"/>
      <c r="AZ41" s="73"/>
    </row>
    <row r="42" spans="5:52" ht="13.5">
      <c r="E42" s="184" t="s">
        <v>153</v>
      </c>
      <c r="F42" s="184"/>
      <c r="G42" s="184"/>
      <c r="H42" s="83"/>
      <c r="I42" s="120"/>
      <c r="J42" s="120"/>
      <c r="K42" s="120"/>
      <c r="L42" s="120"/>
      <c r="M42" s="120"/>
      <c r="N42" s="120"/>
      <c r="O42" s="182"/>
      <c r="P42"/>
      <c r="Q42"/>
      <c r="R42" s="2"/>
      <c r="S42" s="185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K42" s="2"/>
      <c r="AL42" s="2"/>
      <c r="AM42" s="2"/>
      <c r="AN42" s="2"/>
      <c r="AO42" s="2"/>
      <c r="AP42" s="2"/>
      <c r="AQ42" s="2"/>
      <c r="AR42" s="2"/>
      <c r="AS42" s="2"/>
      <c r="AU42" s="2"/>
      <c r="AV42" s="2"/>
      <c r="AW42" s="2"/>
      <c r="AX42" s="2"/>
      <c r="AY42" s="2"/>
      <c r="AZ42" s="73"/>
    </row>
    <row r="43" spans="8:17" ht="15" customHeight="1">
      <c r="H43" s="82"/>
      <c r="I43" s="68"/>
      <c r="J43" s="68"/>
      <c r="K43" s="68" t="s">
        <v>61</v>
      </c>
      <c r="L43" s="68"/>
      <c r="M43" s="68"/>
      <c r="N43" s="68"/>
      <c r="O43" s="182"/>
      <c r="P43" s="72"/>
      <c r="Q43" s="72"/>
    </row>
    <row r="44" spans="5:17" ht="15.75" customHeight="1">
      <c r="E44" s="193"/>
      <c r="F44" s="194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</sheetData>
  <sheetProtection/>
  <mergeCells count="96">
    <mergeCell ref="F7:F12"/>
    <mergeCell ref="G7:G12"/>
    <mergeCell ref="V11:V12"/>
    <mergeCell ref="W11:W12"/>
    <mergeCell ref="A1:BA1"/>
    <mergeCell ref="M2:AM2"/>
    <mergeCell ref="E3:K3"/>
    <mergeCell ref="R3:S3"/>
    <mergeCell ref="V3:AC3"/>
    <mergeCell ref="A7:A12"/>
    <mergeCell ref="D7:D12"/>
    <mergeCell ref="E7:E12"/>
    <mergeCell ref="O11:O12"/>
    <mergeCell ref="P11:P12"/>
    <mergeCell ref="I7:I12"/>
    <mergeCell ref="J7:AO9"/>
    <mergeCell ref="AP7:AX7"/>
    <mergeCell ref="Q11:Q12"/>
    <mergeCell ref="R11:R12"/>
    <mergeCell ref="S11:S12"/>
    <mergeCell ref="T11:T12"/>
    <mergeCell ref="U11:U12"/>
    <mergeCell ref="AB11:AB12"/>
    <mergeCell ref="AC11:AC12"/>
    <mergeCell ref="AY7:BA8"/>
    <mergeCell ref="AQ8:AX8"/>
    <mergeCell ref="AR9:AX9"/>
    <mergeCell ref="J11:J12"/>
    <mergeCell ref="K11:K12"/>
    <mergeCell ref="L11:L12"/>
    <mergeCell ref="M11:M12"/>
    <mergeCell ref="N11:N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E13:E15"/>
    <mergeCell ref="F13:F15"/>
    <mergeCell ref="G13:G15"/>
    <mergeCell ref="H13:H15"/>
    <mergeCell ref="AJ11:AJ12"/>
    <mergeCell ref="AK11:AK12"/>
    <mergeCell ref="X11:X12"/>
    <mergeCell ref="Y11:Y12"/>
    <mergeCell ref="Z11:Z12"/>
    <mergeCell ref="AA11:AA12"/>
    <mergeCell ref="I13:I15"/>
    <mergeCell ref="A16:A18"/>
    <mergeCell ref="D16:D18"/>
    <mergeCell ref="E16:E18"/>
    <mergeCell ref="F16:F18"/>
    <mergeCell ref="G16:G18"/>
    <mergeCell ref="H16:H18"/>
    <mergeCell ref="I16:I18"/>
    <mergeCell ref="A13:A15"/>
    <mergeCell ref="D13:D15"/>
    <mergeCell ref="H22:H24"/>
    <mergeCell ref="I22:I24"/>
    <mergeCell ref="A19:A21"/>
    <mergeCell ref="D19:D21"/>
    <mergeCell ref="E19:E21"/>
    <mergeCell ref="F19:F21"/>
    <mergeCell ref="G19:G21"/>
    <mergeCell ref="H19:H21"/>
    <mergeCell ref="E25:E27"/>
    <mergeCell ref="F25:F27"/>
    <mergeCell ref="G25:G27"/>
    <mergeCell ref="H25:H27"/>
    <mergeCell ref="I19:I21"/>
    <mergeCell ref="A22:A24"/>
    <mergeCell ref="D22:D24"/>
    <mergeCell ref="E22:E24"/>
    <mergeCell ref="F22:F24"/>
    <mergeCell ref="G22:G24"/>
    <mergeCell ref="I25:I27"/>
    <mergeCell ref="A28:A30"/>
    <mergeCell ref="D28:D30"/>
    <mergeCell ref="E28:E30"/>
    <mergeCell ref="F28:F30"/>
    <mergeCell ref="G28:G30"/>
    <mergeCell ref="H28:H30"/>
    <mergeCell ref="I28:I30"/>
    <mergeCell ref="A25:A27"/>
    <mergeCell ref="D25:D27"/>
    <mergeCell ref="AH31:AO31"/>
    <mergeCell ref="F40:G40"/>
    <mergeCell ref="E44:F44"/>
    <mergeCell ref="E33:I33"/>
    <mergeCell ref="E34:I34"/>
    <mergeCell ref="E35:I35"/>
  </mergeCells>
  <conditionalFormatting sqref="J28:AN28 J16:N16 J25:N25 P25:AN25 J13:N13 AJ16:AM16 J22:N22 P13:AG13 P16:AG16 P22:AN22 AJ13:AM13 AJ19:AM19 J19:N19 O13:O27 P19:AG19 AH13:AI21 AN13:AN21">
    <cfRule type="cellIs" priority="1" dxfId="1" operator="equal" stopIfTrue="1">
      <formula>$BH$12</formula>
    </cfRule>
    <cfRule type="cellIs" priority="2" dxfId="24" operator="equal" stopIfTrue="1">
      <formula>$BH$13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A1">
      <selection activeCell="F16" sqref="F16:F18"/>
    </sheetView>
  </sheetViews>
  <sheetFormatPr defaultColWidth="3.16015625" defaultRowHeight="12.75"/>
  <cols>
    <col min="1" max="1" width="3.66015625" style="1" customWidth="1"/>
    <col min="2" max="2" width="0.328125" style="1" hidden="1" customWidth="1"/>
    <col min="3" max="3" width="3.16015625" style="1" hidden="1" customWidth="1"/>
    <col min="4" max="4" width="3.16015625" style="1" customWidth="1"/>
    <col min="5" max="5" width="13" style="1" customWidth="1"/>
    <col min="6" max="6" width="11.5" style="1" customWidth="1"/>
    <col min="7" max="7" width="7.16015625" style="1" customWidth="1"/>
    <col min="8" max="8" width="1.171875" style="1" customWidth="1"/>
    <col min="9" max="9" width="5.83203125" style="1" customWidth="1"/>
    <col min="10" max="40" width="2.83203125" style="1" customWidth="1"/>
    <col min="41" max="41" width="3" style="1" hidden="1" customWidth="1"/>
    <col min="42" max="42" width="3.83203125" style="1" customWidth="1"/>
    <col min="43" max="43" width="4.83203125" style="1" customWidth="1"/>
    <col min="44" max="45" width="2.83203125" style="1" customWidth="1"/>
    <col min="46" max="46" width="3.83203125" style="1" customWidth="1"/>
    <col min="47" max="49" width="2.83203125" style="1" customWidth="1"/>
    <col min="50" max="50" width="3" style="1" customWidth="1"/>
    <col min="51" max="58" width="2.83203125" style="1" customWidth="1"/>
    <col min="59" max="59" width="4.83203125" style="1" customWidth="1"/>
    <col min="60" max="16384" width="3.16015625" style="1" customWidth="1"/>
  </cols>
  <sheetData>
    <row r="1" spans="1:53" ht="23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4" ht="15.75">
      <c r="A2" s="2"/>
      <c r="B2" s="2"/>
      <c r="C2" s="2"/>
      <c r="D2" s="2"/>
      <c r="E2" s="113"/>
      <c r="F2" s="2"/>
      <c r="G2" s="2"/>
      <c r="H2" s="2"/>
      <c r="I2" s="2"/>
      <c r="J2" s="2"/>
      <c r="K2" s="2"/>
      <c r="L2" s="2"/>
      <c r="M2" s="266" t="s">
        <v>0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"/>
      <c r="B3" s="2"/>
      <c r="C3" s="2"/>
      <c r="D3" s="2"/>
      <c r="E3" s="268"/>
      <c r="F3" s="269"/>
      <c r="G3" s="269"/>
      <c r="H3" s="269"/>
      <c r="I3" s="269"/>
      <c r="J3" s="269"/>
      <c r="K3" s="269"/>
      <c r="L3" s="2"/>
      <c r="M3" s="2"/>
      <c r="N3" s="2"/>
      <c r="O3" s="2"/>
      <c r="P3" s="2"/>
      <c r="Q3" s="2"/>
      <c r="R3" s="270" t="str">
        <f>TEXT(J11,"yyyy")</f>
        <v>2007</v>
      </c>
      <c r="S3" s="271"/>
      <c r="T3" s="117" t="s">
        <v>3</v>
      </c>
      <c r="U3" s="118"/>
      <c r="V3" s="272" t="str">
        <f>TEXT(J11,"mmmm")</f>
        <v>balandis</v>
      </c>
      <c r="W3" s="271"/>
      <c r="X3" s="271"/>
      <c r="Y3" s="271"/>
      <c r="Z3" s="271"/>
      <c r="AA3" s="271"/>
      <c r="AB3" s="271"/>
      <c r="AC3" s="27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s="9" customFormat="1" ht="41.25" customHeight="1" hidden="1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 t="s">
        <v>2</v>
      </c>
      <c r="S5" s="6">
        <v>2000</v>
      </c>
      <c r="T5" s="7"/>
      <c r="U5" s="4" t="s">
        <v>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8"/>
      <c r="AT5" s="8"/>
      <c r="AU5" s="8"/>
      <c r="AV5" s="8"/>
      <c r="AW5" s="8"/>
      <c r="AX5" s="8"/>
      <c r="AY5" s="8"/>
      <c r="AZ5" s="8"/>
      <c r="BA5" s="8"/>
    </row>
    <row r="6" spans="1:53" ht="3.75" customHeight="1" hidden="1">
      <c r="A6" s="10"/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273" t="s">
        <v>4</v>
      </c>
      <c r="B7" s="12"/>
      <c r="C7" s="13"/>
      <c r="D7" s="276" t="s">
        <v>63</v>
      </c>
      <c r="E7" s="279" t="s">
        <v>5</v>
      </c>
      <c r="F7" s="282" t="s">
        <v>6</v>
      </c>
      <c r="G7" s="285" t="s">
        <v>7</v>
      </c>
      <c r="H7" s="179"/>
      <c r="I7" s="256" t="s">
        <v>8</v>
      </c>
      <c r="J7" s="259" t="s">
        <v>9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62" t="s">
        <v>10</v>
      </c>
      <c r="AQ7" s="263"/>
      <c r="AR7" s="263"/>
      <c r="AS7" s="263"/>
      <c r="AT7" s="263"/>
      <c r="AU7" s="263"/>
      <c r="AV7" s="263"/>
      <c r="AW7" s="263"/>
      <c r="AX7" s="264"/>
      <c r="AY7" s="241" t="s">
        <v>11</v>
      </c>
      <c r="AZ7" s="242"/>
      <c r="BA7" s="243"/>
    </row>
    <row r="8" spans="1:53" ht="9" customHeight="1">
      <c r="A8" s="274"/>
      <c r="B8" s="14"/>
      <c r="C8" s="10"/>
      <c r="D8" s="277"/>
      <c r="E8" s="280"/>
      <c r="F8" s="283"/>
      <c r="G8" s="286"/>
      <c r="H8" s="180"/>
      <c r="I8" s="25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5"/>
      <c r="AQ8" s="247" t="s">
        <v>12</v>
      </c>
      <c r="AR8" s="248"/>
      <c r="AS8" s="248"/>
      <c r="AT8" s="248"/>
      <c r="AU8" s="248"/>
      <c r="AV8" s="248"/>
      <c r="AW8" s="248"/>
      <c r="AX8" s="249"/>
      <c r="AY8" s="244"/>
      <c r="AZ8" s="245"/>
      <c r="BA8" s="246"/>
    </row>
    <row r="9" spans="1:53" ht="13.5" customHeight="1" thickBot="1">
      <c r="A9" s="274"/>
      <c r="B9" s="14"/>
      <c r="C9" s="10"/>
      <c r="D9" s="277"/>
      <c r="E9" s="280"/>
      <c r="F9" s="283"/>
      <c r="G9" s="286"/>
      <c r="H9" s="180"/>
      <c r="I9" s="25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5"/>
      <c r="AQ9" s="16"/>
      <c r="AR9" s="250" t="s">
        <v>13</v>
      </c>
      <c r="AS9" s="251"/>
      <c r="AT9" s="251"/>
      <c r="AU9" s="252"/>
      <c r="AV9" s="251"/>
      <c r="AW9" s="251"/>
      <c r="AX9" s="253"/>
      <c r="AY9" s="17"/>
      <c r="AZ9" s="18"/>
      <c r="BA9" s="19"/>
    </row>
    <row r="10" spans="1:53" ht="15" customHeight="1" hidden="1">
      <c r="A10" s="274"/>
      <c r="B10" s="14"/>
      <c r="C10" s="10"/>
      <c r="D10" s="277"/>
      <c r="E10" s="280"/>
      <c r="F10" s="283"/>
      <c r="G10" s="286"/>
      <c r="H10" s="180"/>
      <c r="I10" s="25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15"/>
      <c r="AQ10" s="10"/>
      <c r="AR10" s="20"/>
      <c r="AS10" s="18"/>
      <c r="AT10" s="18"/>
      <c r="AU10" s="18"/>
      <c r="AV10" s="21"/>
      <c r="AW10" s="21"/>
      <c r="AX10" s="22"/>
      <c r="AY10" s="23"/>
      <c r="AZ10" s="23"/>
      <c r="BA10" s="24"/>
    </row>
    <row r="11" spans="1:59" ht="82.5" customHeight="1" thickBot="1">
      <c r="A11" s="274"/>
      <c r="B11" s="25" t="s">
        <v>14</v>
      </c>
      <c r="C11" s="10"/>
      <c r="D11" s="277"/>
      <c r="E11" s="280"/>
      <c r="F11" s="283"/>
      <c r="G11" s="286"/>
      <c r="H11" s="180"/>
      <c r="I11" s="257"/>
      <c r="J11" s="254">
        <v>39173</v>
      </c>
      <c r="K11" s="235">
        <f>+J11+1</f>
        <v>39174</v>
      </c>
      <c r="L11" s="235">
        <f>+K11+1</f>
        <v>39175</v>
      </c>
      <c r="M11" s="235">
        <f aca="true" t="shared" si="0" ref="M11:AM11">+L11+1</f>
        <v>39176</v>
      </c>
      <c r="N11" s="235">
        <f t="shared" si="0"/>
        <v>39177</v>
      </c>
      <c r="O11" s="235">
        <f t="shared" si="0"/>
        <v>39178</v>
      </c>
      <c r="P11" s="235">
        <f t="shared" si="0"/>
        <v>39179</v>
      </c>
      <c r="Q11" s="235">
        <f t="shared" si="0"/>
        <v>39180</v>
      </c>
      <c r="R11" s="235">
        <f t="shared" si="0"/>
        <v>39181</v>
      </c>
      <c r="S11" s="235">
        <f t="shared" si="0"/>
        <v>39182</v>
      </c>
      <c r="T11" s="235">
        <f t="shared" si="0"/>
        <v>39183</v>
      </c>
      <c r="U11" s="235">
        <f t="shared" si="0"/>
        <v>39184</v>
      </c>
      <c r="V11" s="235">
        <f t="shared" si="0"/>
        <v>39185</v>
      </c>
      <c r="W11" s="235">
        <f t="shared" si="0"/>
        <v>39186</v>
      </c>
      <c r="X11" s="235">
        <f t="shared" si="0"/>
        <v>39187</v>
      </c>
      <c r="Y11" s="235">
        <f t="shared" si="0"/>
        <v>39188</v>
      </c>
      <c r="Z11" s="235">
        <f t="shared" si="0"/>
        <v>39189</v>
      </c>
      <c r="AA11" s="235">
        <f t="shared" si="0"/>
        <v>39190</v>
      </c>
      <c r="AB11" s="235">
        <f t="shared" si="0"/>
        <v>39191</v>
      </c>
      <c r="AC11" s="235">
        <f t="shared" si="0"/>
        <v>39192</v>
      </c>
      <c r="AD11" s="235">
        <f t="shared" si="0"/>
        <v>39193</v>
      </c>
      <c r="AE11" s="235">
        <f t="shared" si="0"/>
        <v>39194</v>
      </c>
      <c r="AF11" s="235">
        <f t="shared" si="0"/>
        <v>39195</v>
      </c>
      <c r="AG11" s="235">
        <f t="shared" si="0"/>
        <v>39196</v>
      </c>
      <c r="AH11" s="235">
        <f t="shared" si="0"/>
        <v>39197</v>
      </c>
      <c r="AI11" s="235">
        <f t="shared" si="0"/>
        <v>39198</v>
      </c>
      <c r="AJ11" s="235">
        <f t="shared" si="0"/>
        <v>39199</v>
      </c>
      <c r="AK11" s="235">
        <f t="shared" si="0"/>
        <v>39200</v>
      </c>
      <c r="AL11" s="235">
        <f t="shared" si="0"/>
        <v>39201</v>
      </c>
      <c r="AM11" s="235">
        <f t="shared" si="0"/>
        <v>39202</v>
      </c>
      <c r="AN11" s="237">
        <f>+AM11+1</f>
        <v>39203</v>
      </c>
      <c r="AO11" s="239">
        <f>+AN11+1</f>
        <v>39204</v>
      </c>
      <c r="AP11" s="25" t="s">
        <v>15</v>
      </c>
      <c r="AQ11" s="74" t="s">
        <v>16</v>
      </c>
      <c r="AR11" s="75" t="s">
        <v>17</v>
      </c>
      <c r="AS11" s="75" t="s">
        <v>18</v>
      </c>
      <c r="AT11" s="178" t="s">
        <v>19</v>
      </c>
      <c r="AU11" s="76" t="s">
        <v>20</v>
      </c>
      <c r="AV11" s="76" t="s">
        <v>21</v>
      </c>
      <c r="AW11" s="75" t="s">
        <v>22</v>
      </c>
      <c r="AX11" s="75" t="s">
        <v>23</v>
      </c>
      <c r="AY11" s="74" t="s">
        <v>24</v>
      </c>
      <c r="AZ11" s="74" t="s">
        <v>25</v>
      </c>
      <c r="BA11" s="77" t="s">
        <v>26</v>
      </c>
      <c r="BG11" s="98" t="s">
        <v>149</v>
      </c>
    </row>
    <row r="12" spans="1:60" ht="13.5" customHeight="1" thickBot="1">
      <c r="A12" s="275"/>
      <c r="B12" s="26"/>
      <c r="C12" s="78"/>
      <c r="D12" s="278"/>
      <c r="E12" s="281"/>
      <c r="F12" s="284"/>
      <c r="G12" s="287"/>
      <c r="H12" s="181"/>
      <c r="I12" s="258"/>
      <c r="J12" s="255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8"/>
      <c r="AO12" s="240"/>
      <c r="AP12" s="27">
        <v>1</v>
      </c>
      <c r="AQ12" s="28">
        <v>2</v>
      </c>
      <c r="AR12" s="28">
        <v>3</v>
      </c>
      <c r="AS12" s="28">
        <v>4</v>
      </c>
      <c r="AT12" s="28">
        <v>5</v>
      </c>
      <c r="AU12" s="28">
        <v>6</v>
      </c>
      <c r="AV12" s="29">
        <v>7</v>
      </c>
      <c r="AW12" s="29">
        <v>8</v>
      </c>
      <c r="AX12" s="29">
        <v>9</v>
      </c>
      <c r="AY12" s="29">
        <v>10</v>
      </c>
      <c r="AZ12" s="29">
        <v>11</v>
      </c>
      <c r="BA12" s="30">
        <v>12</v>
      </c>
      <c r="BG12" s="97">
        <v>39083</v>
      </c>
      <c r="BH12" s="98" t="s">
        <v>144</v>
      </c>
    </row>
    <row r="13" spans="1:60" ht="12">
      <c r="A13" s="232">
        <v>1</v>
      </c>
      <c r="B13" s="11"/>
      <c r="C13" s="11"/>
      <c r="D13" s="234"/>
      <c r="E13" s="218"/>
      <c r="F13" s="221" t="s">
        <v>150</v>
      </c>
      <c r="G13" s="223"/>
      <c r="H13" s="226">
        <v>8</v>
      </c>
      <c r="I13" s="208">
        <f>H13*IF(AND(TEXT($AK$11,"dd")="28",TEXT($AL$11,"dd")="01"),COUNTA(J13:AK13)-(COUNTIF(J13:AK13,"S")+COUNTIF(J13:AK13,"P")),IF(AND(TEXT($AL$11,"dd")="29",TEXT($AM$11,"dd")="01"),COUNTA(J13:AL13)-(COUNTIF(J13:AL13,"S")+COUNTIF(J13:AL13,"P")),IF(AND(TEXT($AM$11,"dd")="30",TEXT($AN$11,"dd")="01"),COUNTA(J13:AM13)-(COUNTIF(J13:AM13,"S")+COUNTIF(J13:AM13,"P")),COUNTA(J13:AN13)-(COUNTIF(J13:AN13,"S")+COUNTIF(J13:AN13,"P")))))</f>
        <v>160</v>
      </c>
      <c r="J13" s="84" t="str">
        <f aca="true" t="shared" si="1" ref="J13:AN13">IF(COUNTIF($BG$12:$BG$24,J$11),"S",IF(OR(WEEKDAY(J$11,2)=6,WEEKDAY(J$11,2)=7),"P",IF(K13="S",($H13-1),$H13)))</f>
        <v>P</v>
      </c>
      <c r="K13" s="84">
        <f t="shared" si="1"/>
        <v>8</v>
      </c>
      <c r="L13" s="84">
        <f t="shared" si="1"/>
        <v>8</v>
      </c>
      <c r="M13" s="84">
        <f t="shared" si="1"/>
        <v>8</v>
      </c>
      <c r="N13" s="84">
        <f t="shared" si="1"/>
        <v>8</v>
      </c>
      <c r="O13" s="122">
        <f t="shared" si="1"/>
        <v>8</v>
      </c>
      <c r="P13" s="84" t="str">
        <f t="shared" si="1"/>
        <v>P</v>
      </c>
      <c r="Q13" s="84" t="str">
        <f t="shared" si="1"/>
        <v>P</v>
      </c>
      <c r="R13" s="84" t="str">
        <f t="shared" si="1"/>
        <v>S</v>
      </c>
      <c r="S13" s="84">
        <f t="shared" si="1"/>
        <v>8</v>
      </c>
      <c r="T13" s="84">
        <f t="shared" si="1"/>
        <v>8</v>
      </c>
      <c r="U13" s="84">
        <f t="shared" si="1"/>
        <v>8</v>
      </c>
      <c r="V13" s="84">
        <f t="shared" si="1"/>
        <v>8</v>
      </c>
      <c r="W13" s="84" t="str">
        <f t="shared" si="1"/>
        <v>P</v>
      </c>
      <c r="X13" s="84" t="str">
        <f t="shared" si="1"/>
        <v>P</v>
      </c>
      <c r="Y13" s="84">
        <f t="shared" si="1"/>
        <v>8</v>
      </c>
      <c r="Z13" s="84">
        <f t="shared" si="1"/>
        <v>8</v>
      </c>
      <c r="AA13" s="84">
        <f t="shared" si="1"/>
        <v>8</v>
      </c>
      <c r="AB13" s="84">
        <f t="shared" si="1"/>
        <v>8</v>
      </c>
      <c r="AC13" s="84">
        <f t="shared" si="1"/>
        <v>8</v>
      </c>
      <c r="AD13" s="84" t="str">
        <f t="shared" si="1"/>
        <v>P</v>
      </c>
      <c r="AE13" s="84" t="str">
        <f t="shared" si="1"/>
        <v>P</v>
      </c>
      <c r="AF13" s="84">
        <f t="shared" si="1"/>
        <v>8</v>
      </c>
      <c r="AG13" s="84">
        <f t="shared" si="1"/>
        <v>8</v>
      </c>
      <c r="AH13" s="122">
        <f t="shared" si="1"/>
        <v>8</v>
      </c>
      <c r="AI13" s="122">
        <f t="shared" si="1"/>
        <v>8</v>
      </c>
      <c r="AJ13" s="122">
        <f t="shared" si="1"/>
        <v>8</v>
      </c>
      <c r="AK13" s="84" t="str">
        <f t="shared" si="1"/>
        <v>P</v>
      </c>
      <c r="AL13" s="84" t="str">
        <f t="shared" si="1"/>
        <v>P</v>
      </c>
      <c r="AM13" s="84">
        <f t="shared" si="1"/>
        <v>7</v>
      </c>
      <c r="AN13" s="124" t="str">
        <f t="shared" si="1"/>
        <v>S</v>
      </c>
      <c r="AO13" s="102">
        <f>IF(COUNTIF($BG$12:$BG$24,AO$11),"S",IF(OR(WEEKDAY(AO$11,2)=6,WEEKDAY(AO$11,2)=7),"P",$H13))</f>
        <v>8</v>
      </c>
      <c r="AP13" s="96">
        <f>IF(AND(TEXT($AK$11,"dd")="28",TEXT($AL$11,"dd")="01"),COUNT(J13:AK13),IF(AND(TEXT($AL$11,"dd")="29",TEXT($AM$11,"dd")="01"),COUNT(J13:AL13),IF(AND(TEXT($AM$11,"dd")="30",TEXT($AN$11,"dd")="01"),COUNT(J13:AM13),COUNT(J13:AN13))))</f>
        <v>20</v>
      </c>
      <c r="AQ13" s="85">
        <f>IF(AND(TEXT($AK$11,"dd")="28",TEXT($AL$11,"dd")="01"),SUM(J13:AK13),IF(AND(TEXT($AL$11,"dd")="29",TEXT($AM$11,"dd")="01"),SUM(J13:AL13),IF(AND(TEXT($AM$11,"dd")="30",TEXT($AN$11,"dd")="01"),SUM(J13:AM13),SUM(J13:AN13))))</f>
        <v>159</v>
      </c>
      <c r="AR13" s="32"/>
      <c r="AS13" s="33"/>
      <c r="AT13" s="33"/>
      <c r="AU13" s="33"/>
      <c r="AV13" s="33"/>
      <c r="AW13" s="33"/>
      <c r="AX13" s="33"/>
      <c r="AY13" s="34"/>
      <c r="AZ13" s="35"/>
      <c r="BA13" s="36"/>
      <c r="BG13" s="97">
        <v>39129</v>
      </c>
      <c r="BH13" s="98" t="s">
        <v>146</v>
      </c>
    </row>
    <row r="14" spans="1:59" ht="12" customHeight="1">
      <c r="A14" s="212"/>
      <c r="B14" s="11"/>
      <c r="C14" s="11"/>
      <c r="D14" s="215"/>
      <c r="E14" s="218"/>
      <c r="F14" s="221"/>
      <c r="G14" s="224"/>
      <c r="H14" s="227"/>
      <c r="I14" s="209"/>
      <c r="J14" s="79"/>
      <c r="K14" s="37"/>
      <c r="L14" s="37"/>
      <c r="M14" s="37"/>
      <c r="N14" s="37"/>
      <c r="O14" s="1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24"/>
      <c r="AI14" s="124"/>
      <c r="AJ14" s="37"/>
      <c r="AK14" s="37"/>
      <c r="AL14" s="37"/>
      <c r="AM14" s="37"/>
      <c r="AN14" s="124"/>
      <c r="AO14" s="103"/>
      <c r="AP14" s="99"/>
      <c r="AQ14" s="39"/>
      <c r="AR14" s="40"/>
      <c r="AS14" s="41"/>
      <c r="AT14" s="41"/>
      <c r="AU14" s="41"/>
      <c r="AV14" s="41"/>
      <c r="AW14" s="41"/>
      <c r="AX14" s="41"/>
      <c r="AY14" s="42"/>
      <c r="AZ14" s="43"/>
      <c r="BA14" s="44"/>
      <c r="BG14" s="97">
        <v>39152</v>
      </c>
    </row>
    <row r="15" spans="1:59" ht="12.75" customHeight="1" thickBot="1">
      <c r="A15" s="213"/>
      <c r="B15" s="45"/>
      <c r="C15" s="45"/>
      <c r="D15" s="216"/>
      <c r="E15" s="219"/>
      <c r="F15" s="222"/>
      <c r="G15" s="224"/>
      <c r="H15" s="228"/>
      <c r="I15" s="210"/>
      <c r="J15" s="160"/>
      <c r="K15" s="161"/>
      <c r="L15" s="161"/>
      <c r="M15" s="161"/>
      <c r="N15" s="161"/>
      <c r="O15" s="16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2"/>
      <c r="AJ15" s="163"/>
      <c r="AK15" s="161"/>
      <c r="AL15" s="161"/>
      <c r="AM15" s="161"/>
      <c r="AN15" s="164"/>
      <c r="AO15" s="165"/>
      <c r="AP15" s="166"/>
      <c r="AQ15" s="167"/>
      <c r="AR15" s="168"/>
      <c r="AS15" s="16"/>
      <c r="AT15" s="16"/>
      <c r="AU15" s="16"/>
      <c r="AV15" s="16"/>
      <c r="AW15" s="16"/>
      <c r="AX15" s="16"/>
      <c r="AY15" s="169"/>
      <c r="AZ15" s="170"/>
      <c r="BA15" s="171"/>
      <c r="BG15" s="97">
        <v>39153</v>
      </c>
    </row>
    <row r="16" spans="1:59" ht="12" customHeight="1">
      <c r="A16" s="211">
        <v>2</v>
      </c>
      <c r="B16" s="31"/>
      <c r="C16" s="31"/>
      <c r="D16" s="214"/>
      <c r="E16" s="217"/>
      <c r="F16" s="217" t="s">
        <v>177</v>
      </c>
      <c r="G16" s="223"/>
      <c r="H16" s="226">
        <v>8</v>
      </c>
      <c r="I16" s="208">
        <f>H16*IF(AND(TEXT($AK$11,"dd")="28",TEXT($AL$11,"dd")="01"),COUNTA(J16:AK16)-(COUNTIF(J16:AK16,"S")+COUNTIF(J16:AK16,"P")),IF(AND(TEXT($AL$11,"dd")="29",TEXT($AM$11,"dd")="01"),COUNTA(J16:AL16)-(COUNTIF(J16:AL16,"S")+COUNTIF(J16:AL16,"P")),IF(AND(TEXT($AM$11,"dd")="30",TEXT($AN$11,"dd")="01"),COUNTA(J16:AM16)-(COUNTIF(J16:AM16,"S")+COUNTIF(J16:AM16,"P")),COUNTA(J16:AN16)-(COUNTIF(J16:AN16,"S")+COUNTIF(J16:AN16,"P")))))</f>
        <v>160</v>
      </c>
      <c r="J16" s="175" t="str">
        <f aca="true" t="shared" si="2" ref="J16:AM16">IF(COUNTIF($BG$12:$BG$24,J$11),"S",IF(OR(WEEKDAY(J$11,2)=6,WEEKDAY(J$11,2)=7),"P",IF(K16="S",($H16-1),$H16)))</f>
        <v>P</v>
      </c>
      <c r="K16" s="84">
        <f t="shared" si="2"/>
        <v>8</v>
      </c>
      <c r="L16" s="84">
        <f t="shared" si="2"/>
        <v>8</v>
      </c>
      <c r="M16" s="84">
        <f t="shared" si="2"/>
        <v>8</v>
      </c>
      <c r="N16" s="84">
        <f t="shared" si="2"/>
        <v>8</v>
      </c>
      <c r="O16" s="122">
        <f t="shared" si="2"/>
        <v>8</v>
      </c>
      <c r="P16" s="84" t="str">
        <f t="shared" si="2"/>
        <v>P</v>
      </c>
      <c r="Q16" s="84" t="str">
        <f t="shared" si="2"/>
        <v>P</v>
      </c>
      <c r="R16" s="84" t="str">
        <f t="shared" si="2"/>
        <v>S</v>
      </c>
      <c r="S16" s="84">
        <f t="shared" si="2"/>
        <v>8</v>
      </c>
      <c r="T16" s="84">
        <f t="shared" si="2"/>
        <v>8</v>
      </c>
      <c r="U16" s="84">
        <f t="shared" si="2"/>
        <v>8</v>
      </c>
      <c r="V16" s="84">
        <f t="shared" si="2"/>
        <v>8</v>
      </c>
      <c r="W16" s="84" t="str">
        <f t="shared" si="2"/>
        <v>P</v>
      </c>
      <c r="X16" s="84" t="str">
        <f t="shared" si="2"/>
        <v>P</v>
      </c>
      <c r="Y16" s="84">
        <f t="shared" si="2"/>
        <v>8</v>
      </c>
      <c r="Z16" s="84">
        <f t="shared" si="2"/>
        <v>8</v>
      </c>
      <c r="AA16" s="84">
        <f t="shared" si="2"/>
        <v>8</v>
      </c>
      <c r="AB16" s="84">
        <f t="shared" si="2"/>
        <v>8</v>
      </c>
      <c r="AC16" s="84">
        <f t="shared" si="2"/>
        <v>8</v>
      </c>
      <c r="AD16" s="84" t="str">
        <f t="shared" si="2"/>
        <v>P</v>
      </c>
      <c r="AE16" s="84" t="str">
        <f t="shared" si="2"/>
        <v>P</v>
      </c>
      <c r="AF16" s="84">
        <f t="shared" si="2"/>
        <v>8</v>
      </c>
      <c r="AG16" s="122">
        <f t="shared" si="2"/>
        <v>8</v>
      </c>
      <c r="AH16" s="122">
        <f>IF(COUNTIF($BG$12:$BG$24,AH$11),"S",IF(OR(WEEKDAY(AH$11,2)=6,WEEKDAY(AH$11,2)=7),"P",IF(AI16="S",($H16-1),$H16)))</f>
        <v>8</v>
      </c>
      <c r="AI16" s="122">
        <f>IF(COUNTIF($BG$12:$BG$24,AI$11),"S",IF(OR(WEEKDAY(AI$11,2)=6,WEEKDAY(AI$11,2)=7),"P",IF(AJ16="S",($H16-1),$H16)))</f>
        <v>8</v>
      </c>
      <c r="AJ16" s="122">
        <f t="shared" si="2"/>
        <v>8</v>
      </c>
      <c r="AK16" s="84" t="str">
        <f t="shared" si="2"/>
        <v>P</v>
      </c>
      <c r="AL16" s="84" t="str">
        <f t="shared" si="2"/>
        <v>P</v>
      </c>
      <c r="AM16" s="84">
        <f t="shared" si="2"/>
        <v>7</v>
      </c>
      <c r="AN16" s="84" t="str">
        <f>IF(COUNTIF($BG$12:$BG$24,AN$11),"S",IF(OR(WEEKDAY(AN$11,2)=6,WEEKDAY(AN$11,2)=7),"P",IF(AO16="S",($H16-1),$H16)))</f>
        <v>S</v>
      </c>
      <c r="AO16" s="102">
        <f>IF(COUNTIF($BG$12:$BG$24,AO$11),"S",IF(OR(WEEKDAY(AO$11,2)=6,WEEKDAY(AO$11,2)=7),"P",$H16))</f>
        <v>8</v>
      </c>
      <c r="AP16" s="96">
        <f>IF(AND(TEXT($AK$11,"dd")="28",TEXT($AL$11,"dd")="01"),COUNT(J16:AK16),IF(AND(TEXT($AL$11,"dd")="29",TEXT($AM$11,"dd")="01"),COUNT(J16:AL16),IF(AND(TEXT($AM$11,"dd")="30",TEXT($AN$11,"dd")="01"),COUNT(J16:AM16),COUNT(J16:AN16))))</f>
        <v>20</v>
      </c>
      <c r="AQ16" s="85">
        <f>IF(AND(TEXT($AK$11,"dd")="28",TEXT($AL$11,"dd")="01"),SUM(J16:AK16),IF(AND(TEXT($AL$11,"dd")="29",TEXT($AM$11,"dd")="01"),SUM(J16:AL16),IF(AND(TEXT($AM$11,"dd")="30",TEXT($AN$11,"dd")="01"),SUM(J16:AM16),SUM(J16:AN16))))</f>
        <v>159</v>
      </c>
      <c r="AR16" s="32"/>
      <c r="AS16" s="33"/>
      <c r="AT16" s="33"/>
      <c r="AU16" s="33"/>
      <c r="AV16" s="33"/>
      <c r="AW16" s="33"/>
      <c r="AX16" s="33"/>
      <c r="AY16" s="34"/>
      <c r="AZ16" s="35"/>
      <c r="BA16" s="36"/>
      <c r="BG16" s="97">
        <v>39181</v>
      </c>
    </row>
    <row r="17" spans="1:59" ht="12" customHeight="1">
      <c r="A17" s="232"/>
      <c r="B17" s="11"/>
      <c r="C17" s="11"/>
      <c r="D17" s="215"/>
      <c r="E17" s="218"/>
      <c r="F17" s="218"/>
      <c r="G17" s="224"/>
      <c r="H17" s="227"/>
      <c r="I17" s="209"/>
      <c r="J17" s="79"/>
      <c r="K17" s="37"/>
      <c r="L17" s="37"/>
      <c r="M17" s="37"/>
      <c r="N17" s="37"/>
      <c r="O17" s="1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4"/>
      <c r="AI17" s="124"/>
      <c r="AJ17" s="37"/>
      <c r="AK17" s="37"/>
      <c r="AL17" s="37"/>
      <c r="AM17" s="37"/>
      <c r="AN17" s="124"/>
      <c r="AO17" s="103"/>
      <c r="AP17" s="100"/>
      <c r="AQ17" s="39"/>
      <c r="AR17" s="51"/>
      <c r="AS17" s="41"/>
      <c r="AT17" s="41"/>
      <c r="AU17" s="41"/>
      <c r="AV17" s="41"/>
      <c r="AW17" s="41"/>
      <c r="AX17" s="41"/>
      <c r="AY17" s="52"/>
      <c r="AZ17" s="53"/>
      <c r="BA17" s="44"/>
      <c r="BG17" s="97">
        <v>39203</v>
      </c>
    </row>
    <row r="18" spans="1:59" ht="12.75" customHeight="1" thickBot="1">
      <c r="A18" s="233"/>
      <c r="B18" s="11"/>
      <c r="C18" s="11"/>
      <c r="D18" s="216"/>
      <c r="E18" s="219"/>
      <c r="F18" s="219"/>
      <c r="G18" s="224"/>
      <c r="H18" s="228"/>
      <c r="I18" s="210"/>
      <c r="J18" s="80"/>
      <c r="K18" s="46"/>
      <c r="L18" s="46"/>
      <c r="M18" s="46"/>
      <c r="N18" s="46"/>
      <c r="O18" s="17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59"/>
      <c r="AH18" s="176"/>
      <c r="AI18" s="176"/>
      <c r="AJ18" s="159"/>
      <c r="AK18" s="46"/>
      <c r="AL18" s="46"/>
      <c r="AM18" s="46"/>
      <c r="AN18" s="177"/>
      <c r="AO18" s="104"/>
      <c r="AP18" s="101"/>
      <c r="AQ18" s="48"/>
      <c r="AR18" s="54"/>
      <c r="AS18" s="49"/>
      <c r="AT18" s="49"/>
      <c r="AU18" s="49"/>
      <c r="AV18" s="49"/>
      <c r="AW18" s="49"/>
      <c r="AX18" s="49"/>
      <c r="AY18" s="55"/>
      <c r="AZ18" s="56"/>
      <c r="BA18" s="50"/>
      <c r="BG18" s="97">
        <v>39258</v>
      </c>
    </row>
    <row r="19" spans="1:59" ht="15" customHeight="1">
      <c r="A19" s="211">
        <v>3</v>
      </c>
      <c r="B19" s="31"/>
      <c r="C19" s="31"/>
      <c r="D19" s="214"/>
      <c r="E19" s="217"/>
      <c r="F19" s="220" t="s">
        <v>27</v>
      </c>
      <c r="G19" s="223"/>
      <c r="H19" s="226">
        <v>8</v>
      </c>
      <c r="I19" s="208">
        <f>H19*IF(AND(TEXT($AK$11,"dd")="28",TEXT($AL$11,"dd")="01"),COUNTA(J19:AK19)-(COUNTIF(J19:AK19,"S")+COUNTIF(J19:AK19,"P")),IF(AND(TEXT($AL$11,"dd")="29",TEXT($AM$11,"dd")="01"),COUNTA(J19:AL19)-(COUNTIF(J19:AL19,"S")+COUNTIF(J19:AL19,"P")),IF(AND(TEXT($AM$11,"dd")="30",TEXT($AN$11,"dd")="01"),COUNTA(J19:AM19)-(COUNTIF(J19:AM19,"S")+COUNTIF(J19:AM19,"P")),COUNTA(J19:AN19)-(COUNTIF(J19:AN19,"S")+COUNTIF(J19:AN19,"P")))))</f>
        <v>160</v>
      </c>
      <c r="J19" s="175" t="str">
        <f aca="true" t="shared" si="3" ref="J19:AN19">IF(COUNTIF($BG$12:$BG$24,J$11),"S",IF(OR(WEEKDAY(J$11,2)=6,WEEKDAY(J$11,2)=7),"P",IF(K19="S",($H19-1),$H19)))</f>
        <v>P</v>
      </c>
      <c r="K19" s="84">
        <f t="shared" si="3"/>
        <v>8</v>
      </c>
      <c r="L19" s="84">
        <f t="shared" si="3"/>
        <v>8</v>
      </c>
      <c r="M19" s="84">
        <f t="shared" si="3"/>
        <v>8</v>
      </c>
      <c r="N19" s="84">
        <f t="shared" si="3"/>
        <v>8</v>
      </c>
      <c r="O19" s="122">
        <f t="shared" si="3"/>
        <v>8</v>
      </c>
      <c r="P19" s="84" t="str">
        <f t="shared" si="3"/>
        <v>P</v>
      </c>
      <c r="Q19" s="84" t="str">
        <f t="shared" si="3"/>
        <v>P</v>
      </c>
      <c r="R19" s="84" t="str">
        <f t="shared" si="3"/>
        <v>S</v>
      </c>
      <c r="S19" s="84">
        <f t="shared" si="3"/>
        <v>8</v>
      </c>
      <c r="T19" s="84">
        <f t="shared" si="3"/>
        <v>8</v>
      </c>
      <c r="U19" s="84">
        <f t="shared" si="3"/>
        <v>8</v>
      </c>
      <c r="V19" s="84">
        <f t="shared" si="3"/>
        <v>8</v>
      </c>
      <c r="W19" s="84" t="str">
        <f t="shared" si="3"/>
        <v>P</v>
      </c>
      <c r="X19" s="84" t="str">
        <f t="shared" si="3"/>
        <v>P</v>
      </c>
      <c r="Y19" s="84">
        <f t="shared" si="3"/>
        <v>8</v>
      </c>
      <c r="Z19" s="84">
        <f t="shared" si="3"/>
        <v>8</v>
      </c>
      <c r="AA19" s="84">
        <f t="shared" si="3"/>
        <v>8</v>
      </c>
      <c r="AB19" s="84">
        <f t="shared" si="3"/>
        <v>8</v>
      </c>
      <c r="AC19" s="84">
        <f t="shared" si="3"/>
        <v>8</v>
      </c>
      <c r="AD19" s="84" t="str">
        <f t="shared" si="3"/>
        <v>P</v>
      </c>
      <c r="AE19" s="84" t="str">
        <f t="shared" si="3"/>
        <v>P</v>
      </c>
      <c r="AF19" s="84">
        <f t="shared" si="3"/>
        <v>8</v>
      </c>
      <c r="AG19" s="122">
        <f t="shared" si="3"/>
        <v>8</v>
      </c>
      <c r="AH19" s="122">
        <f t="shared" si="3"/>
        <v>8</v>
      </c>
      <c r="AI19" s="122">
        <f t="shared" si="3"/>
        <v>8</v>
      </c>
      <c r="AJ19" s="122">
        <f t="shared" si="3"/>
        <v>8</v>
      </c>
      <c r="AK19" s="84" t="str">
        <f t="shared" si="3"/>
        <v>P</v>
      </c>
      <c r="AL19" s="84" t="str">
        <f t="shared" si="3"/>
        <v>P</v>
      </c>
      <c r="AM19" s="84">
        <f t="shared" si="3"/>
        <v>7</v>
      </c>
      <c r="AN19" s="84" t="str">
        <f t="shared" si="3"/>
        <v>S</v>
      </c>
      <c r="AO19" s="102">
        <f>IF(COUNTIF($BG$12:$BG$24,AO$11),"S",IF(OR(WEEKDAY(AO$11,2)=6,WEEKDAY(AO$11,2)=7),"P",$H19))</f>
        <v>8</v>
      </c>
      <c r="AP19" s="96">
        <f>IF(AND(TEXT($AK$11,"dd")="28",TEXT($AL$11,"dd")="01"),COUNT(J19:AK19),IF(AND(TEXT($AL$11,"dd")="29",TEXT($AM$11,"dd")="01"),COUNT(J19:AL19),IF(AND(TEXT($AM$11,"dd")="30",TEXT($AN$11,"dd")="01"),COUNT(J19:AM19),COUNT(J19:AN19))))</f>
        <v>20</v>
      </c>
      <c r="AQ19" s="85">
        <f>IF(AND(TEXT($AK$11,"dd")="28",TEXT($AL$11,"dd")="01"),SUM(J19:AK19),IF(AND(TEXT($AL$11,"dd")="29",TEXT($AM$11,"dd")="01"),SUM(J19:AL19),IF(AND(TEXT($AM$11,"dd")="30",TEXT($AN$11,"dd")="01"),SUM(J19:AM19),SUM(J19:AN19))))</f>
        <v>159</v>
      </c>
      <c r="AR19" s="32"/>
      <c r="AS19" s="33"/>
      <c r="AT19" s="33"/>
      <c r="AU19" s="33"/>
      <c r="AV19" s="33"/>
      <c r="AW19" s="33"/>
      <c r="AX19" s="33"/>
      <c r="AY19" s="57"/>
      <c r="AZ19" s="35"/>
      <c r="BA19" s="36"/>
      <c r="BG19" s="97">
        <v>39269</v>
      </c>
    </row>
    <row r="20" spans="1:59" ht="12" customHeight="1">
      <c r="A20" s="212"/>
      <c r="B20" s="11"/>
      <c r="C20" s="11"/>
      <c r="D20" s="215"/>
      <c r="E20" s="218"/>
      <c r="F20" s="221"/>
      <c r="G20" s="224"/>
      <c r="H20" s="227"/>
      <c r="I20" s="209"/>
      <c r="J20" s="79"/>
      <c r="K20" s="37"/>
      <c r="L20" s="37"/>
      <c r="M20" s="37"/>
      <c r="N20" s="37"/>
      <c r="O20" s="1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24"/>
      <c r="AI20" s="124"/>
      <c r="AJ20" s="37"/>
      <c r="AK20" s="37"/>
      <c r="AL20" s="37"/>
      <c r="AM20" s="37"/>
      <c r="AN20" s="124"/>
      <c r="AO20" s="103"/>
      <c r="AP20" s="100"/>
      <c r="AQ20" s="39"/>
      <c r="AR20" s="51"/>
      <c r="AS20" s="41"/>
      <c r="AT20" s="41"/>
      <c r="AU20" s="41"/>
      <c r="AV20" s="41"/>
      <c r="AW20" s="41"/>
      <c r="AX20" s="41"/>
      <c r="AY20" s="58"/>
      <c r="AZ20" s="53"/>
      <c r="BA20" s="44"/>
      <c r="BG20" s="97">
        <v>39309</v>
      </c>
    </row>
    <row r="21" spans="1:59" ht="12.75" customHeight="1" thickBot="1">
      <c r="A21" s="213"/>
      <c r="B21" s="45"/>
      <c r="C21" s="45"/>
      <c r="D21" s="216"/>
      <c r="E21" s="219"/>
      <c r="F21" s="222"/>
      <c r="G21" s="224"/>
      <c r="H21" s="228"/>
      <c r="I21" s="210"/>
      <c r="J21" s="80"/>
      <c r="K21" s="46"/>
      <c r="L21" s="46"/>
      <c r="M21" s="46"/>
      <c r="N21" s="46"/>
      <c r="O21" s="17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59"/>
      <c r="AH21" s="176"/>
      <c r="AI21" s="176"/>
      <c r="AJ21" s="159"/>
      <c r="AK21" s="46"/>
      <c r="AL21" s="46"/>
      <c r="AM21" s="46"/>
      <c r="AN21" s="177"/>
      <c r="AO21" s="104"/>
      <c r="AP21" s="101"/>
      <c r="AQ21" s="48"/>
      <c r="AR21" s="54"/>
      <c r="AS21" s="49"/>
      <c r="AT21" s="49"/>
      <c r="AU21" s="49"/>
      <c r="AV21" s="49"/>
      <c r="AW21" s="49"/>
      <c r="AX21" s="49"/>
      <c r="AY21" s="59"/>
      <c r="AZ21" s="56"/>
      <c r="BA21" s="50"/>
      <c r="BG21" s="97">
        <v>39387</v>
      </c>
    </row>
    <row r="22" spans="1:59" ht="12" customHeight="1">
      <c r="A22" s="211">
        <v>4</v>
      </c>
      <c r="B22" s="60"/>
      <c r="C22" s="60"/>
      <c r="D22" s="214"/>
      <c r="E22" s="217"/>
      <c r="F22" s="220" t="s">
        <v>27</v>
      </c>
      <c r="G22" s="223"/>
      <c r="H22" s="226">
        <v>8</v>
      </c>
      <c r="I22" s="208">
        <f>H22*IF(AND(TEXT($AK$11,"dd")="28",TEXT($AL$11,"dd")="01"),COUNTA(J22:AK22)-(COUNTIF(J22:AK22,"S")+COUNTIF(J22:AK22,"P")),IF(AND(TEXT($AL$11,"dd")="29",TEXT($AM$11,"dd")="01"),COUNTA(J22:AL22)-(COUNTIF(J22:AL22,"S")+COUNTIF(J22:AL22,"P")),IF(AND(TEXT($AM$11,"dd")="30",TEXT($AN$11,"dd")="01"),COUNTA(J22:AM22)-(COUNTIF(J22:AM22,"S")+COUNTIF(J22:AM22,"P")),COUNTA(J22:AN22)-(COUNTIF(J22:AN22,"S")+COUNTIF(J22:AN22,"P")))))</f>
        <v>160</v>
      </c>
      <c r="J22" s="84" t="str">
        <f aca="true" t="shared" si="4" ref="J22:AG22">IF(COUNTIF($BG$12:$BG$24,J$11),"S",IF(OR(WEEKDAY(J$11,2)=6,WEEKDAY(J$11,2)=7),"P",IF(K22="S",($H22-1),$H22)))</f>
        <v>P</v>
      </c>
      <c r="K22" s="123">
        <f t="shared" si="4"/>
        <v>8</v>
      </c>
      <c r="L22" s="123">
        <f t="shared" si="4"/>
        <v>8</v>
      </c>
      <c r="M22" s="123">
        <f t="shared" si="4"/>
        <v>8</v>
      </c>
      <c r="N22" s="123">
        <f t="shared" si="4"/>
        <v>8</v>
      </c>
      <c r="O22" s="162">
        <f t="shared" si="4"/>
        <v>8</v>
      </c>
      <c r="P22" s="123" t="str">
        <f t="shared" si="4"/>
        <v>P</v>
      </c>
      <c r="Q22" s="123" t="str">
        <f t="shared" si="4"/>
        <v>P</v>
      </c>
      <c r="R22" s="123" t="str">
        <f t="shared" si="4"/>
        <v>S</v>
      </c>
      <c r="S22" s="123">
        <f t="shared" si="4"/>
        <v>8</v>
      </c>
      <c r="T22" s="123">
        <f t="shared" si="4"/>
        <v>8</v>
      </c>
      <c r="U22" s="123">
        <f t="shared" si="4"/>
        <v>8</v>
      </c>
      <c r="V22" s="123">
        <f t="shared" si="4"/>
        <v>8</v>
      </c>
      <c r="W22" s="123" t="str">
        <f t="shared" si="4"/>
        <v>P</v>
      </c>
      <c r="X22" s="123" t="str">
        <f t="shared" si="4"/>
        <v>P</v>
      </c>
      <c r="Y22" s="123">
        <f t="shared" si="4"/>
        <v>8</v>
      </c>
      <c r="Z22" s="123">
        <f t="shared" si="4"/>
        <v>8</v>
      </c>
      <c r="AA22" s="123">
        <f t="shared" si="4"/>
        <v>8</v>
      </c>
      <c r="AB22" s="123">
        <f t="shared" si="4"/>
        <v>8</v>
      </c>
      <c r="AC22" s="123">
        <f t="shared" si="4"/>
        <v>8</v>
      </c>
      <c r="AD22" s="123" t="str">
        <f t="shared" si="4"/>
        <v>P</v>
      </c>
      <c r="AE22" s="123" t="str">
        <f t="shared" si="4"/>
        <v>P</v>
      </c>
      <c r="AF22" s="123">
        <f t="shared" si="4"/>
        <v>8</v>
      </c>
      <c r="AG22" s="123">
        <f t="shared" si="4"/>
        <v>8</v>
      </c>
      <c r="AH22" s="123">
        <f aca="true" t="shared" si="5" ref="AH22:AN22">IF(COUNTIF($BG$12:$BG$24,AH$11),"S",IF(OR(WEEKDAY(AH$11,2)=6,WEEKDAY(AH$11,2)=7),"P",IF(AI22="S",($H22-1),$H22)))</f>
        <v>8</v>
      </c>
      <c r="AI22" s="123">
        <f t="shared" si="5"/>
        <v>8</v>
      </c>
      <c r="AJ22" s="123">
        <f t="shared" si="5"/>
        <v>8</v>
      </c>
      <c r="AK22" s="123" t="str">
        <f t="shared" si="5"/>
        <v>P</v>
      </c>
      <c r="AL22" s="123" t="str">
        <f t="shared" si="5"/>
        <v>P</v>
      </c>
      <c r="AM22" s="123">
        <f t="shared" si="5"/>
        <v>7</v>
      </c>
      <c r="AN22" s="123" t="str">
        <f t="shared" si="5"/>
        <v>S</v>
      </c>
      <c r="AO22" s="172">
        <f>IF(COUNTIF($BG$12:$BG$24,AO$11),"S",IF(OR(WEEKDAY(AO$11,2)=6,WEEKDAY(AO$11,2)=7),"P",$H22))</f>
        <v>8</v>
      </c>
      <c r="AP22" s="99">
        <f>IF(AND(TEXT($AK$11,"dd")="28",TEXT($AL$11,"dd")="01"),COUNT(J22:AK22),IF(AND(TEXT($AL$11,"dd")="29",TEXT($AM$11,"dd")="01"),COUNT(J22:AL22),IF(AND(TEXT($AM$11,"dd")="30",TEXT($AN$11,"dd")="01"),COUNT(J22:AM22),COUNT(J22:AN22))))</f>
        <v>20</v>
      </c>
      <c r="AQ22" s="173">
        <f>IF(AND(TEXT($AK$11,"dd")="28",TEXT($AL$11,"dd")="01"),SUM(J22:AK22),IF(AND(TEXT($AL$11,"dd")="29",TEXT($AM$11,"dd")="01"),SUM(J22:AL22),IF(AND(TEXT($AM$11,"dd")="30",TEXT($AN$11,"dd")="01"),SUM(J22:AM22),SUM(J22:AN22))))</f>
        <v>159</v>
      </c>
      <c r="AR22" s="40"/>
      <c r="AS22" s="41"/>
      <c r="AT22" s="41"/>
      <c r="AU22" s="41"/>
      <c r="AV22" s="41"/>
      <c r="AW22" s="41"/>
      <c r="AX22" s="41"/>
      <c r="AY22" s="42"/>
      <c r="AZ22" s="43"/>
      <c r="BA22" s="174"/>
      <c r="BG22" s="97">
        <v>39388</v>
      </c>
    </row>
    <row r="23" spans="1:59" ht="12" customHeight="1">
      <c r="A23" s="212"/>
      <c r="B23" s="61"/>
      <c r="C23" s="61"/>
      <c r="D23" s="215"/>
      <c r="E23" s="218"/>
      <c r="F23" s="221"/>
      <c r="G23" s="224"/>
      <c r="H23" s="227"/>
      <c r="I23" s="209"/>
      <c r="J23" s="79"/>
      <c r="K23" s="37"/>
      <c r="L23" s="37"/>
      <c r="M23" s="37"/>
      <c r="N23" s="37"/>
      <c r="O23" s="1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103"/>
      <c r="AP23" s="100"/>
      <c r="AQ23" s="39"/>
      <c r="AR23" s="51"/>
      <c r="AS23" s="41"/>
      <c r="AT23" s="41"/>
      <c r="AU23" s="41"/>
      <c r="AV23" s="41"/>
      <c r="AW23" s="41"/>
      <c r="AX23" s="41"/>
      <c r="AY23" s="52"/>
      <c r="AZ23" s="53"/>
      <c r="BA23" s="44"/>
      <c r="BG23" s="97">
        <v>39440</v>
      </c>
    </row>
    <row r="24" spans="1:59" ht="12.75" customHeight="1" thickBot="1">
      <c r="A24" s="213"/>
      <c r="B24" s="62"/>
      <c r="C24" s="62"/>
      <c r="D24" s="216"/>
      <c r="E24" s="219"/>
      <c r="F24" s="222"/>
      <c r="G24" s="224"/>
      <c r="H24" s="228"/>
      <c r="I24" s="210"/>
      <c r="J24" s="80"/>
      <c r="K24" s="46"/>
      <c r="L24" s="46"/>
      <c r="M24" s="46"/>
      <c r="N24" s="46"/>
      <c r="O24" s="1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104"/>
      <c r="AP24" s="101"/>
      <c r="AQ24" s="48"/>
      <c r="AR24" s="54"/>
      <c r="AS24" s="49"/>
      <c r="AT24" s="49"/>
      <c r="AU24" s="49"/>
      <c r="AV24" s="49"/>
      <c r="AW24" s="49"/>
      <c r="AX24" s="49"/>
      <c r="AY24" s="55"/>
      <c r="AZ24" s="56"/>
      <c r="BA24" s="50"/>
      <c r="BG24" s="97">
        <v>39441</v>
      </c>
    </row>
    <row r="25" spans="1:59" ht="12" customHeight="1">
      <c r="A25" s="211"/>
      <c r="B25" s="31"/>
      <c r="C25" s="31"/>
      <c r="D25" s="214"/>
      <c r="E25" s="217"/>
      <c r="F25" s="217"/>
      <c r="G25" s="223"/>
      <c r="H25" s="226"/>
      <c r="I25" s="208"/>
      <c r="J25" s="84"/>
      <c r="K25" s="84"/>
      <c r="L25" s="84"/>
      <c r="M25" s="84"/>
      <c r="N25" s="84"/>
      <c r="O25" s="122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102"/>
      <c r="AP25" s="96"/>
      <c r="AQ25" s="85"/>
      <c r="AR25" s="32"/>
      <c r="AS25" s="33"/>
      <c r="AT25" s="33"/>
      <c r="AU25" s="33"/>
      <c r="AV25" s="33"/>
      <c r="AW25" s="33"/>
      <c r="AX25" s="33"/>
      <c r="AY25" s="34"/>
      <c r="AZ25" s="35"/>
      <c r="BA25" s="36"/>
      <c r="BG25" s="97">
        <v>39441</v>
      </c>
    </row>
    <row r="26" spans="1:59" ht="12" customHeight="1">
      <c r="A26" s="212"/>
      <c r="B26" s="11"/>
      <c r="C26" s="11"/>
      <c r="D26" s="215"/>
      <c r="E26" s="218"/>
      <c r="F26" s="218"/>
      <c r="G26" s="224"/>
      <c r="H26" s="227"/>
      <c r="I26" s="209"/>
      <c r="J26" s="79"/>
      <c r="K26" s="37"/>
      <c r="L26" s="37"/>
      <c r="M26" s="37"/>
      <c r="N26" s="37"/>
      <c r="O26" s="1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103"/>
      <c r="AP26" s="100"/>
      <c r="AQ26" s="39"/>
      <c r="AR26" s="51"/>
      <c r="AS26" s="41"/>
      <c r="AT26" s="41"/>
      <c r="AU26" s="41"/>
      <c r="AV26" s="41"/>
      <c r="AW26" s="41"/>
      <c r="AX26" s="41"/>
      <c r="AY26" s="52"/>
      <c r="AZ26" s="53"/>
      <c r="BA26" s="44"/>
      <c r="BG26" s="97"/>
    </row>
    <row r="27" spans="1:59" ht="12.75" customHeight="1" thickBot="1">
      <c r="A27" s="213"/>
      <c r="B27" s="45"/>
      <c r="C27" s="45"/>
      <c r="D27" s="216"/>
      <c r="E27" s="219"/>
      <c r="F27" s="219"/>
      <c r="G27" s="225"/>
      <c r="H27" s="228"/>
      <c r="I27" s="210"/>
      <c r="J27" s="80"/>
      <c r="K27" s="46"/>
      <c r="L27" s="46"/>
      <c r="M27" s="46"/>
      <c r="N27" s="46"/>
      <c r="O27" s="1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104"/>
      <c r="AP27" s="101"/>
      <c r="AQ27" s="48"/>
      <c r="AR27" s="54"/>
      <c r="AS27" s="49"/>
      <c r="AT27" s="49"/>
      <c r="AU27" s="49"/>
      <c r="AV27" s="49"/>
      <c r="AW27" s="49"/>
      <c r="AX27" s="49"/>
      <c r="AY27" s="55"/>
      <c r="AZ27" s="56"/>
      <c r="BA27" s="50"/>
      <c r="BG27" s="97"/>
    </row>
    <row r="28" spans="1:59" ht="12" customHeight="1">
      <c r="A28" s="211"/>
      <c r="B28" s="31"/>
      <c r="C28" s="31"/>
      <c r="D28" s="214"/>
      <c r="E28" s="217"/>
      <c r="F28" s="220"/>
      <c r="G28" s="223"/>
      <c r="H28" s="226"/>
      <c r="I28" s="20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02"/>
      <c r="AP28" s="96"/>
      <c r="AQ28" s="85"/>
      <c r="AR28" s="32"/>
      <c r="AS28" s="33"/>
      <c r="AT28" s="33"/>
      <c r="AU28" s="33"/>
      <c r="AV28" s="33"/>
      <c r="AW28" s="33"/>
      <c r="AX28" s="33"/>
      <c r="AY28" s="34"/>
      <c r="AZ28" s="35"/>
      <c r="BA28" s="36"/>
      <c r="BG28" s="97"/>
    </row>
    <row r="29" spans="1:59" ht="12" customHeight="1">
      <c r="A29" s="212"/>
      <c r="B29" s="11"/>
      <c r="C29" s="11"/>
      <c r="D29" s="215"/>
      <c r="E29" s="218"/>
      <c r="F29" s="221"/>
      <c r="G29" s="224"/>
      <c r="H29" s="227"/>
      <c r="I29" s="209"/>
      <c r="J29" s="7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103"/>
      <c r="AP29" s="100"/>
      <c r="AQ29" s="39"/>
      <c r="AR29" s="51"/>
      <c r="AS29" s="41"/>
      <c r="AT29" s="41"/>
      <c r="AU29" s="41"/>
      <c r="AV29" s="41"/>
      <c r="AW29" s="41"/>
      <c r="AX29" s="41"/>
      <c r="AY29" s="52"/>
      <c r="AZ29" s="53"/>
      <c r="BA29" s="44"/>
      <c r="BG29" s="97"/>
    </row>
    <row r="30" spans="1:59" ht="12.75" customHeight="1" thickBot="1">
      <c r="A30" s="213"/>
      <c r="B30" s="45"/>
      <c r="C30" s="45"/>
      <c r="D30" s="216"/>
      <c r="E30" s="219"/>
      <c r="F30" s="222"/>
      <c r="G30" s="225"/>
      <c r="H30" s="228"/>
      <c r="I30" s="210"/>
      <c r="J30" s="8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104"/>
      <c r="AP30" s="101"/>
      <c r="AQ30" s="48"/>
      <c r="AR30" s="54"/>
      <c r="AS30" s="49"/>
      <c r="AT30" s="49"/>
      <c r="AU30" s="49"/>
      <c r="AV30" s="49"/>
      <c r="AW30" s="49"/>
      <c r="AX30" s="49"/>
      <c r="AY30" s="55"/>
      <c r="AZ30" s="56"/>
      <c r="BA30" s="50"/>
      <c r="BG30" s="97"/>
    </row>
    <row r="31" spans="1:59" s="23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90" t="s">
        <v>28</v>
      </c>
      <c r="AI31" s="191"/>
      <c r="AJ31" s="190"/>
      <c r="AK31" s="190"/>
      <c r="AL31" s="190"/>
      <c r="AM31" s="190"/>
      <c r="AN31" s="190"/>
      <c r="AO31" s="192"/>
      <c r="AP31" s="63">
        <f>SUM(AP13:AP30)</f>
        <v>80</v>
      </c>
      <c r="AQ31" s="63">
        <f>SUM(AQ13:AQ30)</f>
        <v>636</v>
      </c>
      <c r="AR31" s="64"/>
      <c r="AS31" s="65"/>
      <c r="AT31" s="65"/>
      <c r="AU31" s="65"/>
      <c r="AV31" s="65"/>
      <c r="AW31" s="65"/>
      <c r="AX31" s="65"/>
      <c r="AY31" s="66"/>
      <c r="AZ31" s="65"/>
      <c r="BA31" s="67"/>
      <c r="BG31" s="97"/>
    </row>
    <row r="32" spans="1:59" ht="7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G32" s="97"/>
    </row>
    <row r="33" spans="1:59" ht="23.25" customHeight="1" thickBot="1">
      <c r="A33" s="2"/>
      <c r="B33" s="2"/>
      <c r="C33" s="2"/>
      <c r="D33" s="2"/>
      <c r="E33" s="196" t="s">
        <v>29</v>
      </c>
      <c r="F33" s="197"/>
      <c r="G33" s="197"/>
      <c r="H33" s="198"/>
      <c r="I33" s="199"/>
      <c r="J33" s="107" t="s">
        <v>30</v>
      </c>
      <c r="K33" s="105" t="s">
        <v>31</v>
      </c>
      <c r="L33" s="106" t="s">
        <v>32</v>
      </c>
      <c r="M33" s="107" t="s">
        <v>33</v>
      </c>
      <c r="N33" s="105" t="s">
        <v>34</v>
      </c>
      <c r="O33" s="108" t="s">
        <v>35</v>
      </c>
      <c r="P33" s="107" t="s">
        <v>36</v>
      </c>
      <c r="Q33" s="105" t="s">
        <v>37</v>
      </c>
      <c r="R33" s="105" t="s">
        <v>38</v>
      </c>
      <c r="S33" s="105" t="s">
        <v>39</v>
      </c>
      <c r="T33" s="105" t="s">
        <v>40</v>
      </c>
      <c r="U33" s="105" t="s">
        <v>41</v>
      </c>
      <c r="V33" s="105" t="s">
        <v>42</v>
      </c>
      <c r="W33" s="105" t="s">
        <v>43</v>
      </c>
      <c r="X33" s="105" t="s">
        <v>44</v>
      </c>
      <c r="Y33" s="108" t="s">
        <v>45</v>
      </c>
      <c r="Z33" s="107" t="s">
        <v>46</v>
      </c>
      <c r="AA33" s="105" t="s">
        <v>47</v>
      </c>
      <c r="AB33" s="105" t="s">
        <v>48</v>
      </c>
      <c r="AC33" s="105" t="s">
        <v>49</v>
      </c>
      <c r="AD33" s="105" t="s">
        <v>50</v>
      </c>
      <c r="AE33" s="105" t="s">
        <v>51</v>
      </c>
      <c r="AF33" s="105" t="s">
        <v>52</v>
      </c>
      <c r="AG33" s="105" t="s">
        <v>53</v>
      </c>
      <c r="AH33" s="105" t="s">
        <v>54</v>
      </c>
      <c r="AI33" s="105" t="s">
        <v>55</v>
      </c>
      <c r="AJ33" s="112" t="s">
        <v>56</v>
      </c>
      <c r="AK33" s="2"/>
      <c r="AL33" s="2"/>
      <c r="AM33" s="2"/>
      <c r="AN33" s="2"/>
      <c r="AO33" s="2"/>
      <c r="AP33" s="2"/>
      <c r="AQ33" s="2"/>
      <c r="AR33" s="2"/>
      <c r="AS33" s="2"/>
      <c r="AU33" s="2"/>
      <c r="AV33" s="2"/>
      <c r="AW33" s="2"/>
      <c r="AX33" s="2"/>
      <c r="AY33" s="2"/>
      <c r="AZ33" s="2"/>
      <c r="BA33" s="2"/>
      <c r="BB33" s="2"/>
      <c r="BG33" s="97"/>
    </row>
    <row r="34" spans="1:59" ht="12.75">
      <c r="A34" s="2"/>
      <c r="B34" s="2"/>
      <c r="C34" s="2"/>
      <c r="D34" s="2"/>
      <c r="E34" s="200" t="s">
        <v>57</v>
      </c>
      <c r="F34" s="201"/>
      <c r="G34" s="201"/>
      <c r="H34" s="202"/>
      <c r="I34" s="203"/>
      <c r="J34" s="93">
        <f>SUMIF($AY$13:$AY$30,J$33,$AZ$13:$AZ$30)</f>
        <v>0</v>
      </c>
      <c r="K34" s="94">
        <f aca="true" t="shared" si="6" ref="K34:AJ34">SUMIF($AY$13:$AY$30,K$33,$AZ$13:$AZ$30)</f>
        <v>0</v>
      </c>
      <c r="L34" s="95">
        <f t="shared" si="6"/>
        <v>0</v>
      </c>
      <c r="M34" s="93">
        <f t="shared" si="6"/>
        <v>0</v>
      </c>
      <c r="N34" s="94">
        <f t="shared" si="6"/>
        <v>0</v>
      </c>
      <c r="O34" s="95">
        <f t="shared" si="6"/>
        <v>0</v>
      </c>
      <c r="P34" s="93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5">
        <f t="shared" si="6"/>
        <v>0</v>
      </c>
      <c r="Z34" s="93">
        <f t="shared" si="6"/>
        <v>0</v>
      </c>
      <c r="AA34" s="94">
        <f t="shared" si="6"/>
        <v>0</v>
      </c>
      <c r="AB34" s="94">
        <f t="shared" si="6"/>
        <v>0</v>
      </c>
      <c r="AC34" s="94">
        <f t="shared" si="6"/>
        <v>0</v>
      </c>
      <c r="AD34" s="94">
        <f t="shared" si="6"/>
        <v>0</v>
      </c>
      <c r="AE34" s="94">
        <f t="shared" si="6"/>
        <v>0</v>
      </c>
      <c r="AF34" s="94">
        <f t="shared" si="6"/>
        <v>0</v>
      </c>
      <c r="AG34" s="94">
        <f t="shared" si="6"/>
        <v>0</v>
      </c>
      <c r="AH34" s="94">
        <f t="shared" si="6"/>
        <v>0</v>
      </c>
      <c r="AI34" s="94">
        <f t="shared" si="6"/>
        <v>0</v>
      </c>
      <c r="AJ34" s="95">
        <f t="shared" si="6"/>
        <v>0</v>
      </c>
      <c r="AK34" s="2"/>
      <c r="AL34" s="2"/>
      <c r="AM34" s="2"/>
      <c r="AN34" s="2"/>
      <c r="AO34" s="2"/>
      <c r="AP34" s="2"/>
      <c r="AQ34" s="2"/>
      <c r="AR34" s="2"/>
      <c r="AS34" s="2"/>
      <c r="AU34" s="2"/>
      <c r="AV34" s="2"/>
      <c r="AW34" s="2"/>
      <c r="AX34" s="2"/>
      <c r="AY34" s="2"/>
      <c r="AZ34" s="2"/>
      <c r="BA34" s="2"/>
      <c r="BB34" s="2"/>
      <c r="BG34" s="97"/>
    </row>
    <row r="35" spans="1:54" ht="13.5" thickBot="1">
      <c r="A35" s="2"/>
      <c r="B35" s="2"/>
      <c r="C35" s="2"/>
      <c r="D35" s="2"/>
      <c r="E35" s="204" t="s">
        <v>58</v>
      </c>
      <c r="F35" s="205"/>
      <c r="G35" s="205"/>
      <c r="H35" s="206"/>
      <c r="I35" s="207"/>
      <c r="J35" s="111">
        <f>SUMIF($AY$13:$AY$30,J$33,$BA$13:$BA$30)</f>
        <v>0</v>
      </c>
      <c r="K35" s="109">
        <f aca="true" t="shared" si="7" ref="K35:AJ35">SUMIF($AY$13:$AY$30,K$33,$BA$13:$BA$30)</f>
        <v>0</v>
      </c>
      <c r="L35" s="110">
        <f t="shared" si="7"/>
        <v>0</v>
      </c>
      <c r="M35" s="111">
        <f t="shared" si="7"/>
        <v>0</v>
      </c>
      <c r="N35" s="109">
        <f t="shared" si="7"/>
        <v>0</v>
      </c>
      <c r="O35" s="110">
        <f t="shared" si="7"/>
        <v>0</v>
      </c>
      <c r="P35" s="111">
        <f t="shared" si="7"/>
        <v>0</v>
      </c>
      <c r="Q35" s="109">
        <f t="shared" si="7"/>
        <v>0</v>
      </c>
      <c r="R35" s="109">
        <f t="shared" si="7"/>
        <v>0</v>
      </c>
      <c r="S35" s="109">
        <f t="shared" si="7"/>
        <v>0</v>
      </c>
      <c r="T35" s="109">
        <f t="shared" si="7"/>
        <v>0</v>
      </c>
      <c r="U35" s="109">
        <f t="shared" si="7"/>
        <v>0</v>
      </c>
      <c r="V35" s="109">
        <f t="shared" si="7"/>
        <v>0</v>
      </c>
      <c r="W35" s="109">
        <f t="shared" si="7"/>
        <v>0</v>
      </c>
      <c r="X35" s="109">
        <f t="shared" si="7"/>
        <v>0</v>
      </c>
      <c r="Y35" s="110">
        <f t="shared" si="7"/>
        <v>0</v>
      </c>
      <c r="Z35" s="111">
        <f t="shared" si="7"/>
        <v>0</v>
      </c>
      <c r="AA35" s="109">
        <f t="shared" si="7"/>
        <v>0</v>
      </c>
      <c r="AB35" s="109">
        <f t="shared" si="7"/>
        <v>0</v>
      </c>
      <c r="AC35" s="109">
        <f t="shared" si="7"/>
        <v>0</v>
      </c>
      <c r="AD35" s="109">
        <f t="shared" si="7"/>
        <v>0</v>
      </c>
      <c r="AE35" s="109">
        <f t="shared" si="7"/>
        <v>0</v>
      </c>
      <c r="AF35" s="109">
        <f t="shared" si="7"/>
        <v>0</v>
      </c>
      <c r="AG35" s="109">
        <f t="shared" si="7"/>
        <v>0</v>
      </c>
      <c r="AH35" s="109">
        <f t="shared" si="7"/>
        <v>0</v>
      </c>
      <c r="AI35" s="109">
        <f t="shared" si="7"/>
        <v>0</v>
      </c>
      <c r="AJ35" s="110">
        <f t="shared" si="7"/>
        <v>0</v>
      </c>
      <c r="AK35" s="2"/>
      <c r="AL35" s="2"/>
      <c r="AM35" s="2"/>
      <c r="AN35" s="2"/>
      <c r="AO35" s="2"/>
      <c r="AP35" s="2"/>
      <c r="AQ35" s="2"/>
      <c r="AR35" s="2"/>
      <c r="AS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"/>
      <c r="B36" s="2"/>
      <c r="C36" s="2"/>
      <c r="D36" s="2"/>
      <c r="E36" s="114"/>
      <c r="F36" s="115"/>
      <c r="G36" s="115"/>
      <c r="H36" s="115"/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"/>
      <c r="AL36" s="2"/>
      <c r="AM36" s="2"/>
      <c r="AN36" s="2"/>
      <c r="AO36" s="2"/>
      <c r="AP36" s="2"/>
      <c r="AQ36" s="2"/>
      <c r="AR36" s="2"/>
      <c r="AS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2"/>
      <c r="B37" s="2"/>
      <c r="C37" s="2"/>
      <c r="D37" s="2"/>
      <c r="E37" s="114"/>
      <c r="F37" s="115"/>
      <c r="G37" s="115"/>
      <c r="H37" s="115"/>
      <c r="I37" s="11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</row>
    <row r="38" spans="1:54" ht="15" customHeight="1">
      <c r="A38" s="2"/>
      <c r="B38" s="2"/>
      <c r="C38" s="2"/>
      <c r="D38" s="2"/>
      <c r="E38" s="184" t="s">
        <v>59</v>
      </c>
      <c r="F38" s="184"/>
      <c r="G38" s="184"/>
      <c r="H38" s="81"/>
      <c r="I38" s="120"/>
      <c r="J38" s="120"/>
      <c r="K38" s="120"/>
      <c r="L38" s="120"/>
      <c r="M38" s="120"/>
      <c r="N38" s="120"/>
      <c r="O38" s="182"/>
      <c r="P38" s="182"/>
      <c r="Q38" s="182"/>
      <c r="R38" s="182"/>
      <c r="S38" s="68"/>
      <c r="T38" s="121"/>
      <c r="U38" s="121"/>
      <c r="V38" s="121"/>
      <c r="W38" s="121"/>
      <c r="X38" s="121"/>
      <c r="Z38" s="121"/>
      <c r="AE38" s="121"/>
      <c r="AF38" s="121"/>
      <c r="AG38" s="121"/>
      <c r="AH38" s="121"/>
      <c r="AI38" s="121"/>
      <c r="AJ38" s="121"/>
      <c r="AK38"/>
      <c r="AL38"/>
      <c r="AM38"/>
      <c r="AN38"/>
      <c r="AO38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</row>
    <row r="39" spans="1:54" ht="12" customHeight="1">
      <c r="A39" s="2"/>
      <c r="B39" s="2" t="s">
        <v>60</v>
      </c>
      <c r="C39" s="2"/>
      <c r="D39" s="2"/>
      <c r="E39" s="68"/>
      <c r="F39" s="68"/>
      <c r="G39" s="68"/>
      <c r="H39" s="68"/>
      <c r="I39" s="68"/>
      <c r="J39" s="68"/>
      <c r="K39" s="68" t="s">
        <v>61</v>
      </c>
      <c r="L39" s="68"/>
      <c r="M39" s="68"/>
      <c r="N39" s="68"/>
      <c r="O39" s="182"/>
      <c r="P39" s="182"/>
      <c r="Q39" s="182"/>
      <c r="R39" s="182"/>
      <c r="S39" s="119"/>
      <c r="T39" s="119"/>
      <c r="U39" s="119"/>
      <c r="V39" s="119"/>
      <c r="W39" s="183"/>
      <c r="X39" s="183"/>
      <c r="Z39" s="183"/>
      <c r="AE39" s="183"/>
      <c r="AF39" s="183"/>
      <c r="AG39" s="183"/>
      <c r="AH39" s="183"/>
      <c r="AI39" s="183"/>
      <c r="AJ39" s="183"/>
      <c r="AK39"/>
      <c r="AL39"/>
      <c r="AM39"/>
      <c r="AN39"/>
      <c r="AO39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</row>
    <row r="40" spans="1:54" ht="10.5" customHeight="1">
      <c r="A40" s="2"/>
      <c r="B40" s="2"/>
      <c r="C40" s="2"/>
      <c r="D40" s="2"/>
      <c r="E40" s="69"/>
      <c r="F40" s="195" t="s">
        <v>62</v>
      </c>
      <c r="G40" s="195"/>
      <c r="H40" s="70"/>
      <c r="I40" s="71"/>
      <c r="J40" s="2"/>
      <c r="M40" s="2"/>
      <c r="N40" s="2"/>
      <c r="O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</row>
    <row r="41" spans="1:52" ht="12.75">
      <c r="A41" s="2"/>
      <c r="B41" s="2"/>
      <c r="C41" s="2"/>
      <c r="D41" s="2"/>
      <c r="H41" s="81"/>
      <c r="I41" s="72"/>
      <c r="J41" s="72"/>
      <c r="K41" s="72"/>
      <c r="L41" s="72"/>
      <c r="M41" s="72"/>
      <c r="N41" s="72"/>
      <c r="O41" s="72"/>
      <c r="P41" s="72"/>
      <c r="Q41" s="7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  <c r="AW41" s="2"/>
      <c r="AX41" s="2"/>
      <c r="AY41" s="2"/>
      <c r="AZ41" s="73"/>
    </row>
    <row r="42" spans="5:52" ht="13.5">
      <c r="E42" s="184" t="s">
        <v>153</v>
      </c>
      <c r="F42" s="184"/>
      <c r="G42" s="184"/>
      <c r="H42" s="83"/>
      <c r="I42" s="120"/>
      <c r="J42" s="120"/>
      <c r="K42" s="120"/>
      <c r="L42" s="120"/>
      <c r="M42" s="120"/>
      <c r="N42" s="120"/>
      <c r="O42" s="182"/>
      <c r="P42"/>
      <c r="Q42"/>
      <c r="R42" s="2"/>
      <c r="S42" s="185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K42" s="2"/>
      <c r="AL42" s="2"/>
      <c r="AM42" s="2"/>
      <c r="AN42" s="2"/>
      <c r="AO42" s="2"/>
      <c r="AP42" s="2"/>
      <c r="AQ42" s="2"/>
      <c r="AR42" s="2"/>
      <c r="AS42" s="2"/>
      <c r="AU42" s="2"/>
      <c r="AV42" s="2"/>
      <c r="AW42" s="2"/>
      <c r="AX42" s="2"/>
      <c r="AY42" s="2"/>
      <c r="AZ42" s="73"/>
    </row>
    <row r="43" spans="8:17" ht="15" customHeight="1">
      <c r="H43" s="82"/>
      <c r="I43" s="68"/>
      <c r="J43" s="68"/>
      <c r="K43" s="68" t="s">
        <v>61</v>
      </c>
      <c r="L43" s="68"/>
      <c r="M43" s="68"/>
      <c r="N43" s="68"/>
      <c r="O43" s="182"/>
      <c r="P43" s="72"/>
      <c r="Q43" s="72"/>
    </row>
    <row r="44" spans="5:17" ht="15.75" customHeight="1">
      <c r="E44" s="193"/>
      <c r="F44" s="194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</sheetData>
  <sheetProtection/>
  <mergeCells count="96">
    <mergeCell ref="F7:F12"/>
    <mergeCell ref="G7:G12"/>
    <mergeCell ref="V11:V12"/>
    <mergeCell ref="W11:W12"/>
    <mergeCell ref="A1:BA1"/>
    <mergeCell ref="M2:AM2"/>
    <mergeCell ref="E3:K3"/>
    <mergeCell ref="R3:S3"/>
    <mergeCell ref="V3:AC3"/>
    <mergeCell ref="A7:A12"/>
    <mergeCell ref="D7:D12"/>
    <mergeCell ref="E7:E12"/>
    <mergeCell ref="O11:O12"/>
    <mergeCell ref="P11:P12"/>
    <mergeCell ref="I7:I12"/>
    <mergeCell ref="J7:AO9"/>
    <mergeCell ref="AP7:AX7"/>
    <mergeCell ref="Q11:Q12"/>
    <mergeCell ref="R11:R12"/>
    <mergeCell ref="S11:S12"/>
    <mergeCell ref="T11:T12"/>
    <mergeCell ref="U11:U12"/>
    <mergeCell ref="AB11:AB12"/>
    <mergeCell ref="AC11:AC12"/>
    <mergeCell ref="AY7:BA8"/>
    <mergeCell ref="AQ8:AX8"/>
    <mergeCell ref="AR9:AX9"/>
    <mergeCell ref="J11:J12"/>
    <mergeCell ref="K11:K12"/>
    <mergeCell ref="L11:L12"/>
    <mergeCell ref="M11:M12"/>
    <mergeCell ref="N11:N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E13:E15"/>
    <mergeCell ref="F13:F15"/>
    <mergeCell ref="G13:G15"/>
    <mergeCell ref="H13:H15"/>
    <mergeCell ref="AJ11:AJ12"/>
    <mergeCell ref="AK11:AK12"/>
    <mergeCell ref="X11:X12"/>
    <mergeCell ref="Y11:Y12"/>
    <mergeCell ref="Z11:Z12"/>
    <mergeCell ref="AA11:AA12"/>
    <mergeCell ref="I13:I15"/>
    <mergeCell ref="A16:A18"/>
    <mergeCell ref="D16:D18"/>
    <mergeCell ref="E16:E18"/>
    <mergeCell ref="F16:F18"/>
    <mergeCell ref="G16:G18"/>
    <mergeCell ref="H16:H18"/>
    <mergeCell ref="I16:I18"/>
    <mergeCell ref="A13:A15"/>
    <mergeCell ref="D13:D15"/>
    <mergeCell ref="H22:H24"/>
    <mergeCell ref="I22:I24"/>
    <mergeCell ref="A19:A21"/>
    <mergeCell ref="D19:D21"/>
    <mergeCell ref="E19:E21"/>
    <mergeCell ref="F19:F21"/>
    <mergeCell ref="G19:G21"/>
    <mergeCell ref="H19:H21"/>
    <mergeCell ref="E25:E27"/>
    <mergeCell ref="F25:F27"/>
    <mergeCell ref="G25:G27"/>
    <mergeCell ref="H25:H27"/>
    <mergeCell ref="I19:I21"/>
    <mergeCell ref="A22:A24"/>
    <mergeCell ref="D22:D24"/>
    <mergeCell ref="E22:E24"/>
    <mergeCell ref="F22:F24"/>
    <mergeCell ref="G22:G24"/>
    <mergeCell ref="I25:I27"/>
    <mergeCell ref="A28:A30"/>
    <mergeCell ref="D28:D30"/>
    <mergeCell ref="E28:E30"/>
    <mergeCell ref="F28:F30"/>
    <mergeCell ref="G28:G30"/>
    <mergeCell ref="H28:H30"/>
    <mergeCell ref="I28:I30"/>
    <mergeCell ref="A25:A27"/>
    <mergeCell ref="D25:D27"/>
    <mergeCell ref="AH31:AO31"/>
    <mergeCell ref="F40:G40"/>
    <mergeCell ref="E44:F44"/>
    <mergeCell ref="E33:I33"/>
    <mergeCell ref="E34:I34"/>
    <mergeCell ref="E35:I35"/>
  </mergeCells>
  <conditionalFormatting sqref="J28:AN28 J16:N16 J25:N25 P25:AN25 J13:N13 AJ16:AM16 J22:N22 P13:AG13 P16:AG16 P22:AN22 AJ13:AM13 AJ19:AM19 J19:N19 O13:O27 P19:AG19 AH13:AI21 AN13:AN21">
    <cfRule type="cellIs" priority="1" dxfId="1" operator="equal" stopIfTrue="1">
      <formula>$BH$12</formula>
    </cfRule>
    <cfRule type="cellIs" priority="2" dxfId="24" operator="equal" stopIfTrue="1">
      <formula>$BH$13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A1">
      <selection activeCell="F16" sqref="F16:F18"/>
    </sheetView>
  </sheetViews>
  <sheetFormatPr defaultColWidth="3.16015625" defaultRowHeight="12.75"/>
  <cols>
    <col min="1" max="1" width="3.66015625" style="1" customWidth="1"/>
    <col min="2" max="2" width="0.328125" style="1" hidden="1" customWidth="1"/>
    <col min="3" max="3" width="3.16015625" style="1" hidden="1" customWidth="1"/>
    <col min="4" max="4" width="3.16015625" style="1" customWidth="1"/>
    <col min="5" max="5" width="13" style="1" customWidth="1"/>
    <col min="6" max="6" width="11.5" style="1" customWidth="1"/>
    <col min="7" max="7" width="7.16015625" style="1" customWidth="1"/>
    <col min="8" max="8" width="1.171875" style="1" customWidth="1"/>
    <col min="9" max="9" width="5.83203125" style="1" customWidth="1"/>
    <col min="10" max="40" width="2.83203125" style="1" customWidth="1"/>
    <col min="41" max="41" width="3" style="1" hidden="1" customWidth="1"/>
    <col min="42" max="42" width="3.83203125" style="1" customWidth="1"/>
    <col min="43" max="43" width="4.83203125" style="1" customWidth="1"/>
    <col min="44" max="45" width="2.83203125" style="1" customWidth="1"/>
    <col min="46" max="46" width="3.83203125" style="1" customWidth="1"/>
    <col min="47" max="49" width="2.83203125" style="1" customWidth="1"/>
    <col min="50" max="50" width="3" style="1" customWidth="1"/>
    <col min="51" max="58" width="2.83203125" style="1" customWidth="1"/>
    <col min="59" max="59" width="4.83203125" style="1" customWidth="1"/>
    <col min="60" max="16384" width="3.16015625" style="1" customWidth="1"/>
  </cols>
  <sheetData>
    <row r="1" spans="1:53" ht="23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4" ht="15.75">
      <c r="A2" s="2"/>
      <c r="B2" s="2"/>
      <c r="C2" s="2"/>
      <c r="D2" s="2"/>
      <c r="E2" s="113"/>
      <c r="F2" s="2"/>
      <c r="G2" s="2"/>
      <c r="H2" s="2"/>
      <c r="I2" s="2"/>
      <c r="J2" s="2"/>
      <c r="K2" s="2"/>
      <c r="L2" s="2"/>
      <c r="M2" s="266" t="s">
        <v>0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"/>
      <c r="B3" s="2"/>
      <c r="C3" s="2"/>
      <c r="D3" s="2"/>
      <c r="E3" s="268"/>
      <c r="F3" s="269"/>
      <c r="G3" s="269"/>
      <c r="H3" s="269"/>
      <c r="I3" s="269"/>
      <c r="J3" s="269"/>
      <c r="K3" s="269"/>
      <c r="L3" s="2"/>
      <c r="M3" s="2"/>
      <c r="N3" s="2"/>
      <c r="O3" s="2"/>
      <c r="P3" s="2"/>
      <c r="Q3" s="2"/>
      <c r="R3" s="270" t="str">
        <f>TEXT(J11,"yyyy")</f>
        <v>2007</v>
      </c>
      <c r="S3" s="271"/>
      <c r="T3" s="117" t="s">
        <v>3</v>
      </c>
      <c r="U3" s="118"/>
      <c r="V3" s="272" t="str">
        <f>TEXT(J11,"mmmm")</f>
        <v>gegužė</v>
      </c>
      <c r="W3" s="271"/>
      <c r="X3" s="271"/>
      <c r="Y3" s="271"/>
      <c r="Z3" s="271"/>
      <c r="AA3" s="271"/>
      <c r="AB3" s="271"/>
      <c r="AC3" s="27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s="9" customFormat="1" ht="41.25" customHeight="1" hidden="1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 t="s">
        <v>2</v>
      </c>
      <c r="S5" s="6">
        <v>2000</v>
      </c>
      <c r="T5" s="7"/>
      <c r="U5" s="4" t="s">
        <v>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8"/>
      <c r="AT5" s="8"/>
      <c r="AU5" s="8"/>
      <c r="AV5" s="8"/>
      <c r="AW5" s="8"/>
      <c r="AX5" s="8"/>
      <c r="AY5" s="8"/>
      <c r="AZ5" s="8"/>
      <c r="BA5" s="8"/>
    </row>
    <row r="6" spans="1:53" ht="3.75" customHeight="1" hidden="1">
      <c r="A6" s="10"/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273" t="s">
        <v>4</v>
      </c>
      <c r="B7" s="12"/>
      <c r="C7" s="13"/>
      <c r="D7" s="276" t="s">
        <v>63</v>
      </c>
      <c r="E7" s="279" t="s">
        <v>5</v>
      </c>
      <c r="F7" s="282" t="s">
        <v>6</v>
      </c>
      <c r="G7" s="285" t="s">
        <v>7</v>
      </c>
      <c r="H7" s="179"/>
      <c r="I7" s="256" t="s">
        <v>8</v>
      </c>
      <c r="J7" s="259" t="s">
        <v>9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62" t="s">
        <v>10</v>
      </c>
      <c r="AQ7" s="263"/>
      <c r="AR7" s="263"/>
      <c r="AS7" s="263"/>
      <c r="AT7" s="263"/>
      <c r="AU7" s="263"/>
      <c r="AV7" s="263"/>
      <c r="AW7" s="263"/>
      <c r="AX7" s="264"/>
      <c r="AY7" s="241" t="s">
        <v>11</v>
      </c>
      <c r="AZ7" s="242"/>
      <c r="BA7" s="243"/>
    </row>
    <row r="8" spans="1:53" ht="9" customHeight="1">
      <c r="A8" s="274"/>
      <c r="B8" s="14"/>
      <c r="C8" s="10"/>
      <c r="D8" s="277"/>
      <c r="E8" s="280"/>
      <c r="F8" s="283"/>
      <c r="G8" s="286"/>
      <c r="H8" s="180"/>
      <c r="I8" s="25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5"/>
      <c r="AQ8" s="247" t="s">
        <v>12</v>
      </c>
      <c r="AR8" s="248"/>
      <c r="AS8" s="248"/>
      <c r="AT8" s="248"/>
      <c r="AU8" s="248"/>
      <c r="AV8" s="248"/>
      <c r="AW8" s="248"/>
      <c r="AX8" s="249"/>
      <c r="AY8" s="244"/>
      <c r="AZ8" s="245"/>
      <c r="BA8" s="246"/>
    </row>
    <row r="9" spans="1:53" ht="13.5" customHeight="1" thickBot="1">
      <c r="A9" s="274"/>
      <c r="B9" s="14"/>
      <c r="C9" s="10"/>
      <c r="D9" s="277"/>
      <c r="E9" s="280"/>
      <c r="F9" s="283"/>
      <c r="G9" s="286"/>
      <c r="H9" s="180"/>
      <c r="I9" s="25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5"/>
      <c r="AQ9" s="16"/>
      <c r="AR9" s="250" t="s">
        <v>13</v>
      </c>
      <c r="AS9" s="251"/>
      <c r="AT9" s="251"/>
      <c r="AU9" s="252"/>
      <c r="AV9" s="251"/>
      <c r="AW9" s="251"/>
      <c r="AX9" s="253"/>
      <c r="AY9" s="17"/>
      <c r="AZ9" s="18"/>
      <c r="BA9" s="19"/>
    </row>
    <row r="10" spans="1:53" ht="15" customHeight="1" hidden="1">
      <c r="A10" s="274"/>
      <c r="B10" s="14"/>
      <c r="C10" s="10"/>
      <c r="D10" s="277"/>
      <c r="E10" s="280"/>
      <c r="F10" s="283"/>
      <c r="G10" s="286"/>
      <c r="H10" s="180"/>
      <c r="I10" s="25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15"/>
      <c r="AQ10" s="10"/>
      <c r="AR10" s="20"/>
      <c r="AS10" s="18"/>
      <c r="AT10" s="18"/>
      <c r="AU10" s="18"/>
      <c r="AV10" s="21"/>
      <c r="AW10" s="21"/>
      <c r="AX10" s="22"/>
      <c r="AY10" s="23"/>
      <c r="AZ10" s="23"/>
      <c r="BA10" s="24"/>
    </row>
    <row r="11" spans="1:59" ht="82.5" customHeight="1" thickBot="1">
      <c r="A11" s="274"/>
      <c r="B11" s="25" t="s">
        <v>14</v>
      </c>
      <c r="C11" s="10"/>
      <c r="D11" s="277"/>
      <c r="E11" s="280"/>
      <c r="F11" s="283"/>
      <c r="G11" s="286"/>
      <c r="H11" s="180"/>
      <c r="I11" s="257"/>
      <c r="J11" s="254">
        <v>39203</v>
      </c>
      <c r="K11" s="235">
        <f>+J11+1</f>
        <v>39204</v>
      </c>
      <c r="L11" s="235">
        <f>+K11+1</f>
        <v>39205</v>
      </c>
      <c r="M11" s="235">
        <f aca="true" t="shared" si="0" ref="M11:AM11">+L11+1</f>
        <v>39206</v>
      </c>
      <c r="N11" s="235">
        <f t="shared" si="0"/>
        <v>39207</v>
      </c>
      <c r="O11" s="235">
        <f t="shared" si="0"/>
        <v>39208</v>
      </c>
      <c r="P11" s="235">
        <f t="shared" si="0"/>
        <v>39209</v>
      </c>
      <c r="Q11" s="235">
        <f t="shared" si="0"/>
        <v>39210</v>
      </c>
      <c r="R11" s="235">
        <f t="shared" si="0"/>
        <v>39211</v>
      </c>
      <c r="S11" s="235">
        <f t="shared" si="0"/>
        <v>39212</v>
      </c>
      <c r="T11" s="235">
        <f t="shared" si="0"/>
        <v>39213</v>
      </c>
      <c r="U11" s="235">
        <f t="shared" si="0"/>
        <v>39214</v>
      </c>
      <c r="V11" s="235">
        <f t="shared" si="0"/>
        <v>39215</v>
      </c>
      <c r="W11" s="235">
        <f t="shared" si="0"/>
        <v>39216</v>
      </c>
      <c r="X11" s="235">
        <f t="shared" si="0"/>
        <v>39217</v>
      </c>
      <c r="Y11" s="235">
        <f t="shared" si="0"/>
        <v>39218</v>
      </c>
      <c r="Z11" s="235">
        <f t="shared" si="0"/>
        <v>39219</v>
      </c>
      <c r="AA11" s="235">
        <f t="shared" si="0"/>
        <v>39220</v>
      </c>
      <c r="AB11" s="235">
        <f t="shared" si="0"/>
        <v>39221</v>
      </c>
      <c r="AC11" s="235">
        <f t="shared" si="0"/>
        <v>39222</v>
      </c>
      <c r="AD11" s="235">
        <f t="shared" si="0"/>
        <v>39223</v>
      </c>
      <c r="AE11" s="235">
        <f t="shared" si="0"/>
        <v>39224</v>
      </c>
      <c r="AF11" s="235">
        <f t="shared" si="0"/>
        <v>39225</v>
      </c>
      <c r="AG11" s="235">
        <f t="shared" si="0"/>
        <v>39226</v>
      </c>
      <c r="AH11" s="235">
        <f t="shared" si="0"/>
        <v>39227</v>
      </c>
      <c r="AI11" s="235">
        <f t="shared" si="0"/>
        <v>39228</v>
      </c>
      <c r="AJ11" s="235">
        <f t="shared" si="0"/>
        <v>39229</v>
      </c>
      <c r="AK11" s="235">
        <f t="shared" si="0"/>
        <v>39230</v>
      </c>
      <c r="AL11" s="235">
        <f t="shared" si="0"/>
        <v>39231</v>
      </c>
      <c r="AM11" s="235">
        <f t="shared" si="0"/>
        <v>39232</v>
      </c>
      <c r="AN11" s="237">
        <f>+AM11+1</f>
        <v>39233</v>
      </c>
      <c r="AO11" s="239">
        <f>+AN11+1</f>
        <v>39234</v>
      </c>
      <c r="AP11" s="25" t="s">
        <v>15</v>
      </c>
      <c r="AQ11" s="74" t="s">
        <v>16</v>
      </c>
      <c r="AR11" s="75" t="s">
        <v>17</v>
      </c>
      <c r="AS11" s="75" t="s">
        <v>18</v>
      </c>
      <c r="AT11" s="178" t="s">
        <v>19</v>
      </c>
      <c r="AU11" s="76" t="s">
        <v>20</v>
      </c>
      <c r="AV11" s="76" t="s">
        <v>21</v>
      </c>
      <c r="AW11" s="75" t="s">
        <v>22</v>
      </c>
      <c r="AX11" s="75" t="s">
        <v>23</v>
      </c>
      <c r="AY11" s="74" t="s">
        <v>24</v>
      </c>
      <c r="AZ11" s="74" t="s">
        <v>25</v>
      </c>
      <c r="BA11" s="77" t="s">
        <v>26</v>
      </c>
      <c r="BG11" s="98" t="s">
        <v>149</v>
      </c>
    </row>
    <row r="12" spans="1:60" ht="13.5" customHeight="1" thickBot="1">
      <c r="A12" s="275"/>
      <c r="B12" s="26"/>
      <c r="C12" s="78"/>
      <c r="D12" s="278"/>
      <c r="E12" s="281"/>
      <c r="F12" s="284"/>
      <c r="G12" s="287"/>
      <c r="H12" s="181"/>
      <c r="I12" s="258"/>
      <c r="J12" s="255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8"/>
      <c r="AO12" s="240"/>
      <c r="AP12" s="27">
        <v>1</v>
      </c>
      <c r="AQ12" s="28">
        <v>2</v>
      </c>
      <c r="AR12" s="28">
        <v>3</v>
      </c>
      <c r="AS12" s="28">
        <v>4</v>
      </c>
      <c r="AT12" s="28">
        <v>5</v>
      </c>
      <c r="AU12" s="28">
        <v>6</v>
      </c>
      <c r="AV12" s="29">
        <v>7</v>
      </c>
      <c r="AW12" s="29">
        <v>8</v>
      </c>
      <c r="AX12" s="29">
        <v>9</v>
      </c>
      <c r="AY12" s="29">
        <v>10</v>
      </c>
      <c r="AZ12" s="29">
        <v>11</v>
      </c>
      <c r="BA12" s="30">
        <v>12</v>
      </c>
      <c r="BG12" s="97">
        <v>39083</v>
      </c>
      <c r="BH12" s="98" t="s">
        <v>144</v>
      </c>
    </row>
    <row r="13" spans="1:60" ht="12">
      <c r="A13" s="232">
        <v>1</v>
      </c>
      <c r="B13" s="11"/>
      <c r="C13" s="11"/>
      <c r="D13" s="234"/>
      <c r="E13" s="218"/>
      <c r="F13" s="221" t="s">
        <v>150</v>
      </c>
      <c r="G13" s="223"/>
      <c r="H13" s="226">
        <v>8</v>
      </c>
      <c r="I13" s="208">
        <f>H13*IF(AND(TEXT($AK$11,"dd")="28",TEXT($AL$11,"dd")="01"),COUNTA(J13:AK13)-(COUNTIF(J13:AK13,"S")+COUNTIF(J13:AK13,"P")),IF(AND(TEXT($AL$11,"dd")="29",TEXT($AM$11,"dd")="01"),COUNTA(J13:AL13)-(COUNTIF(J13:AL13,"S")+COUNTIF(J13:AL13,"P")),IF(AND(TEXT($AM$11,"dd")="30",TEXT($AN$11,"dd")="01"),COUNTA(J13:AM13)-(COUNTIF(J13:AM13,"S")+COUNTIF(J13:AM13,"P")),COUNTA(J13:AN13)-(COUNTIF(J13:AN13,"S")+COUNTIF(J13:AN13,"P")))))</f>
        <v>176</v>
      </c>
      <c r="J13" s="84" t="str">
        <f aca="true" t="shared" si="1" ref="J13:AN13">IF(COUNTIF($BG$12:$BG$24,J$11),"S",IF(OR(WEEKDAY(J$11,2)=6,WEEKDAY(J$11,2)=7),"P",IF(K13="S",($H13-1),$H13)))</f>
        <v>S</v>
      </c>
      <c r="K13" s="84">
        <f t="shared" si="1"/>
        <v>8</v>
      </c>
      <c r="L13" s="84">
        <f t="shared" si="1"/>
        <v>8</v>
      </c>
      <c r="M13" s="84">
        <f t="shared" si="1"/>
        <v>8</v>
      </c>
      <c r="N13" s="84" t="str">
        <f t="shared" si="1"/>
        <v>P</v>
      </c>
      <c r="O13" s="122" t="str">
        <f t="shared" si="1"/>
        <v>P</v>
      </c>
      <c r="P13" s="84">
        <f t="shared" si="1"/>
        <v>8</v>
      </c>
      <c r="Q13" s="84">
        <f t="shared" si="1"/>
        <v>8</v>
      </c>
      <c r="R13" s="84">
        <f t="shared" si="1"/>
        <v>8</v>
      </c>
      <c r="S13" s="84">
        <f t="shared" si="1"/>
        <v>8</v>
      </c>
      <c r="T13" s="84">
        <f t="shared" si="1"/>
        <v>8</v>
      </c>
      <c r="U13" s="84" t="str">
        <f t="shared" si="1"/>
        <v>P</v>
      </c>
      <c r="V13" s="84" t="str">
        <f t="shared" si="1"/>
        <v>P</v>
      </c>
      <c r="W13" s="84">
        <f t="shared" si="1"/>
        <v>8</v>
      </c>
      <c r="X13" s="84">
        <f t="shared" si="1"/>
        <v>8</v>
      </c>
      <c r="Y13" s="84">
        <f t="shared" si="1"/>
        <v>8</v>
      </c>
      <c r="Z13" s="84">
        <f t="shared" si="1"/>
        <v>8</v>
      </c>
      <c r="AA13" s="84">
        <f t="shared" si="1"/>
        <v>8</v>
      </c>
      <c r="AB13" s="84" t="str">
        <f t="shared" si="1"/>
        <v>P</v>
      </c>
      <c r="AC13" s="84" t="str">
        <f t="shared" si="1"/>
        <v>P</v>
      </c>
      <c r="AD13" s="84">
        <f t="shared" si="1"/>
        <v>8</v>
      </c>
      <c r="AE13" s="84">
        <f t="shared" si="1"/>
        <v>8</v>
      </c>
      <c r="AF13" s="84">
        <f t="shared" si="1"/>
        <v>8</v>
      </c>
      <c r="AG13" s="84">
        <f t="shared" si="1"/>
        <v>8</v>
      </c>
      <c r="AH13" s="122">
        <f t="shared" si="1"/>
        <v>8</v>
      </c>
      <c r="AI13" s="122" t="str">
        <f t="shared" si="1"/>
        <v>P</v>
      </c>
      <c r="AJ13" s="122" t="str">
        <f t="shared" si="1"/>
        <v>P</v>
      </c>
      <c r="AK13" s="84">
        <f t="shared" si="1"/>
        <v>8</v>
      </c>
      <c r="AL13" s="84">
        <f t="shared" si="1"/>
        <v>8</v>
      </c>
      <c r="AM13" s="84">
        <f t="shared" si="1"/>
        <v>8</v>
      </c>
      <c r="AN13" s="124">
        <f t="shared" si="1"/>
        <v>8</v>
      </c>
      <c r="AO13" s="102">
        <f>IF(COUNTIF($BG$12:$BG$24,AO$11),"S",IF(OR(WEEKDAY(AO$11,2)=6,WEEKDAY(AO$11,2)=7),"P",$H13))</f>
        <v>8</v>
      </c>
      <c r="AP13" s="96">
        <f>IF(AND(TEXT($AK$11,"dd")="28",TEXT($AL$11,"dd")="01"),COUNT(J13:AK13),IF(AND(TEXT($AL$11,"dd")="29",TEXT($AM$11,"dd")="01"),COUNT(J13:AL13),IF(AND(TEXT($AM$11,"dd")="30",TEXT($AN$11,"dd")="01"),COUNT(J13:AM13),COUNT(J13:AN13))))</f>
        <v>22</v>
      </c>
      <c r="AQ13" s="85">
        <f>IF(AND(TEXT($AK$11,"dd")="28",TEXT($AL$11,"dd")="01"),SUM(J13:AK13),IF(AND(TEXT($AL$11,"dd")="29",TEXT($AM$11,"dd")="01"),SUM(J13:AL13),IF(AND(TEXT($AM$11,"dd")="30",TEXT($AN$11,"dd")="01"),SUM(J13:AM13),SUM(J13:AN13))))</f>
        <v>176</v>
      </c>
      <c r="AR13" s="32"/>
      <c r="AS13" s="33"/>
      <c r="AT13" s="33"/>
      <c r="AU13" s="33"/>
      <c r="AV13" s="33"/>
      <c r="AW13" s="33"/>
      <c r="AX13" s="33"/>
      <c r="AY13" s="34"/>
      <c r="AZ13" s="35"/>
      <c r="BA13" s="36"/>
      <c r="BG13" s="97">
        <v>39129</v>
      </c>
      <c r="BH13" s="98" t="s">
        <v>146</v>
      </c>
    </row>
    <row r="14" spans="1:59" ht="12" customHeight="1">
      <c r="A14" s="212"/>
      <c r="B14" s="11"/>
      <c r="C14" s="11"/>
      <c r="D14" s="215"/>
      <c r="E14" s="218"/>
      <c r="F14" s="221"/>
      <c r="G14" s="224"/>
      <c r="H14" s="227"/>
      <c r="I14" s="209"/>
      <c r="J14" s="79"/>
      <c r="K14" s="37"/>
      <c r="L14" s="37"/>
      <c r="M14" s="37"/>
      <c r="N14" s="37"/>
      <c r="O14" s="1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24"/>
      <c r="AI14" s="124"/>
      <c r="AJ14" s="37"/>
      <c r="AK14" s="37"/>
      <c r="AL14" s="37"/>
      <c r="AM14" s="37"/>
      <c r="AN14" s="124"/>
      <c r="AO14" s="103"/>
      <c r="AP14" s="99"/>
      <c r="AQ14" s="39"/>
      <c r="AR14" s="40"/>
      <c r="AS14" s="41"/>
      <c r="AT14" s="41"/>
      <c r="AU14" s="41"/>
      <c r="AV14" s="41"/>
      <c r="AW14" s="41"/>
      <c r="AX14" s="41"/>
      <c r="AY14" s="42"/>
      <c r="AZ14" s="43"/>
      <c r="BA14" s="44"/>
      <c r="BG14" s="97">
        <v>39152</v>
      </c>
    </row>
    <row r="15" spans="1:59" ht="12.75" customHeight="1" thickBot="1">
      <c r="A15" s="213"/>
      <c r="B15" s="45"/>
      <c r="C15" s="45"/>
      <c r="D15" s="216"/>
      <c r="E15" s="219"/>
      <c r="F15" s="222"/>
      <c r="G15" s="224"/>
      <c r="H15" s="228"/>
      <c r="I15" s="210"/>
      <c r="J15" s="160"/>
      <c r="K15" s="161"/>
      <c r="L15" s="161"/>
      <c r="M15" s="161"/>
      <c r="N15" s="161"/>
      <c r="O15" s="16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2"/>
      <c r="AJ15" s="163"/>
      <c r="AK15" s="161"/>
      <c r="AL15" s="161"/>
      <c r="AM15" s="161"/>
      <c r="AN15" s="164"/>
      <c r="AO15" s="165"/>
      <c r="AP15" s="166"/>
      <c r="AQ15" s="167"/>
      <c r="AR15" s="168"/>
      <c r="AS15" s="16"/>
      <c r="AT15" s="16"/>
      <c r="AU15" s="16"/>
      <c r="AV15" s="16"/>
      <c r="AW15" s="16"/>
      <c r="AX15" s="16"/>
      <c r="AY15" s="169"/>
      <c r="AZ15" s="170"/>
      <c r="BA15" s="171"/>
      <c r="BG15" s="97">
        <v>39153</v>
      </c>
    </row>
    <row r="16" spans="1:59" ht="12" customHeight="1">
      <c r="A16" s="211">
        <v>2</v>
      </c>
      <c r="B16" s="31"/>
      <c r="C16" s="31"/>
      <c r="D16" s="214"/>
      <c r="E16" s="217"/>
      <c r="F16" s="217" t="s">
        <v>177</v>
      </c>
      <c r="G16" s="223"/>
      <c r="H16" s="226">
        <v>8</v>
      </c>
      <c r="I16" s="208">
        <f>H16*IF(AND(TEXT($AK$11,"dd")="28",TEXT($AL$11,"dd")="01"),COUNTA(J16:AK16)-(COUNTIF(J16:AK16,"S")+COUNTIF(J16:AK16,"P")),IF(AND(TEXT($AL$11,"dd")="29",TEXT($AM$11,"dd")="01"),COUNTA(J16:AL16)-(COUNTIF(J16:AL16,"S")+COUNTIF(J16:AL16,"P")),IF(AND(TEXT($AM$11,"dd")="30",TEXT($AN$11,"dd")="01"),COUNTA(J16:AM16)-(COUNTIF(J16:AM16,"S")+COUNTIF(J16:AM16,"P")),COUNTA(J16:AN16)-(COUNTIF(J16:AN16,"S")+COUNTIF(J16:AN16,"P")))))</f>
        <v>176</v>
      </c>
      <c r="J16" s="175" t="str">
        <f aca="true" t="shared" si="2" ref="J16:AM16">IF(COUNTIF($BG$12:$BG$24,J$11),"S",IF(OR(WEEKDAY(J$11,2)=6,WEEKDAY(J$11,2)=7),"P",IF(K16="S",($H16-1),$H16)))</f>
        <v>S</v>
      </c>
      <c r="K16" s="84">
        <f t="shared" si="2"/>
        <v>8</v>
      </c>
      <c r="L16" s="84">
        <f t="shared" si="2"/>
        <v>8</v>
      </c>
      <c r="M16" s="84">
        <f t="shared" si="2"/>
        <v>8</v>
      </c>
      <c r="N16" s="84" t="str">
        <f t="shared" si="2"/>
        <v>P</v>
      </c>
      <c r="O16" s="122" t="str">
        <f t="shared" si="2"/>
        <v>P</v>
      </c>
      <c r="P16" s="84">
        <f t="shared" si="2"/>
        <v>8</v>
      </c>
      <c r="Q16" s="84">
        <f t="shared" si="2"/>
        <v>8</v>
      </c>
      <c r="R16" s="84">
        <f t="shared" si="2"/>
        <v>8</v>
      </c>
      <c r="S16" s="84">
        <f t="shared" si="2"/>
        <v>8</v>
      </c>
      <c r="T16" s="84">
        <f t="shared" si="2"/>
        <v>8</v>
      </c>
      <c r="U16" s="84" t="str">
        <f t="shared" si="2"/>
        <v>P</v>
      </c>
      <c r="V16" s="84" t="str">
        <f t="shared" si="2"/>
        <v>P</v>
      </c>
      <c r="W16" s="84">
        <f t="shared" si="2"/>
        <v>8</v>
      </c>
      <c r="X16" s="84">
        <f t="shared" si="2"/>
        <v>8</v>
      </c>
      <c r="Y16" s="84">
        <f t="shared" si="2"/>
        <v>8</v>
      </c>
      <c r="Z16" s="84">
        <f t="shared" si="2"/>
        <v>8</v>
      </c>
      <c r="AA16" s="84">
        <f t="shared" si="2"/>
        <v>8</v>
      </c>
      <c r="AB16" s="84" t="str">
        <f t="shared" si="2"/>
        <v>P</v>
      </c>
      <c r="AC16" s="84" t="str">
        <f t="shared" si="2"/>
        <v>P</v>
      </c>
      <c r="AD16" s="84">
        <f t="shared" si="2"/>
        <v>8</v>
      </c>
      <c r="AE16" s="84">
        <f t="shared" si="2"/>
        <v>8</v>
      </c>
      <c r="AF16" s="84">
        <f t="shared" si="2"/>
        <v>8</v>
      </c>
      <c r="AG16" s="122">
        <f t="shared" si="2"/>
        <v>8</v>
      </c>
      <c r="AH16" s="122">
        <f>IF(COUNTIF($BG$12:$BG$24,AH$11),"S",IF(OR(WEEKDAY(AH$11,2)=6,WEEKDAY(AH$11,2)=7),"P",IF(AI16="S",($H16-1),$H16)))</f>
        <v>8</v>
      </c>
      <c r="AI16" s="122" t="str">
        <f>IF(COUNTIF($BG$12:$BG$24,AI$11),"S",IF(OR(WEEKDAY(AI$11,2)=6,WEEKDAY(AI$11,2)=7),"P",IF(AJ16="S",($H16-1),$H16)))</f>
        <v>P</v>
      </c>
      <c r="AJ16" s="122" t="str">
        <f t="shared" si="2"/>
        <v>P</v>
      </c>
      <c r="AK16" s="84">
        <f t="shared" si="2"/>
        <v>8</v>
      </c>
      <c r="AL16" s="84">
        <f t="shared" si="2"/>
        <v>8</v>
      </c>
      <c r="AM16" s="84">
        <f t="shared" si="2"/>
        <v>8</v>
      </c>
      <c r="AN16" s="84">
        <f>IF(COUNTIF($BG$12:$BG$24,AN$11),"S",IF(OR(WEEKDAY(AN$11,2)=6,WEEKDAY(AN$11,2)=7),"P",IF(AO16="S",($H16-1),$H16)))</f>
        <v>8</v>
      </c>
      <c r="AO16" s="102">
        <f>IF(COUNTIF($BG$12:$BG$24,AO$11),"S",IF(OR(WEEKDAY(AO$11,2)=6,WEEKDAY(AO$11,2)=7),"P",$H16))</f>
        <v>8</v>
      </c>
      <c r="AP16" s="96">
        <f>IF(AND(TEXT($AK$11,"dd")="28",TEXT($AL$11,"dd")="01"),COUNT(J16:AK16),IF(AND(TEXT($AL$11,"dd")="29",TEXT($AM$11,"dd")="01"),COUNT(J16:AL16),IF(AND(TEXT($AM$11,"dd")="30",TEXT($AN$11,"dd")="01"),COUNT(J16:AM16),COUNT(J16:AN16))))</f>
        <v>22</v>
      </c>
      <c r="AQ16" s="85">
        <f>IF(AND(TEXT($AK$11,"dd")="28",TEXT($AL$11,"dd")="01"),SUM(J16:AK16),IF(AND(TEXT($AL$11,"dd")="29",TEXT($AM$11,"dd")="01"),SUM(J16:AL16),IF(AND(TEXT($AM$11,"dd")="30",TEXT($AN$11,"dd")="01"),SUM(J16:AM16),SUM(J16:AN16))))</f>
        <v>176</v>
      </c>
      <c r="AR16" s="32"/>
      <c r="AS16" s="33"/>
      <c r="AT16" s="33"/>
      <c r="AU16" s="33"/>
      <c r="AV16" s="33"/>
      <c r="AW16" s="33"/>
      <c r="AX16" s="33"/>
      <c r="AY16" s="34"/>
      <c r="AZ16" s="35"/>
      <c r="BA16" s="36"/>
      <c r="BG16" s="97">
        <v>39181</v>
      </c>
    </row>
    <row r="17" spans="1:59" ht="12" customHeight="1">
      <c r="A17" s="232"/>
      <c r="B17" s="11"/>
      <c r="C17" s="11"/>
      <c r="D17" s="215"/>
      <c r="E17" s="218"/>
      <c r="F17" s="218"/>
      <c r="G17" s="224"/>
      <c r="H17" s="227"/>
      <c r="I17" s="209"/>
      <c r="J17" s="79"/>
      <c r="K17" s="37"/>
      <c r="L17" s="37"/>
      <c r="M17" s="37"/>
      <c r="N17" s="37"/>
      <c r="O17" s="1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4"/>
      <c r="AI17" s="124"/>
      <c r="AJ17" s="37"/>
      <c r="AK17" s="37"/>
      <c r="AL17" s="37"/>
      <c r="AM17" s="37"/>
      <c r="AN17" s="124"/>
      <c r="AO17" s="103"/>
      <c r="AP17" s="100"/>
      <c r="AQ17" s="39"/>
      <c r="AR17" s="51"/>
      <c r="AS17" s="41"/>
      <c r="AT17" s="41"/>
      <c r="AU17" s="41"/>
      <c r="AV17" s="41"/>
      <c r="AW17" s="41"/>
      <c r="AX17" s="41"/>
      <c r="AY17" s="52"/>
      <c r="AZ17" s="53"/>
      <c r="BA17" s="44"/>
      <c r="BG17" s="97">
        <v>39203</v>
      </c>
    </row>
    <row r="18" spans="1:59" ht="12.75" customHeight="1" thickBot="1">
      <c r="A18" s="233"/>
      <c r="B18" s="11"/>
      <c r="C18" s="11"/>
      <c r="D18" s="216"/>
      <c r="E18" s="219"/>
      <c r="F18" s="219"/>
      <c r="G18" s="224"/>
      <c r="H18" s="228"/>
      <c r="I18" s="210"/>
      <c r="J18" s="80"/>
      <c r="K18" s="46"/>
      <c r="L18" s="46"/>
      <c r="M18" s="46"/>
      <c r="N18" s="46"/>
      <c r="O18" s="17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59"/>
      <c r="AH18" s="176"/>
      <c r="AI18" s="176"/>
      <c r="AJ18" s="159"/>
      <c r="AK18" s="46"/>
      <c r="AL18" s="46"/>
      <c r="AM18" s="46"/>
      <c r="AN18" s="177"/>
      <c r="AO18" s="104"/>
      <c r="AP18" s="101"/>
      <c r="AQ18" s="48"/>
      <c r="AR18" s="54"/>
      <c r="AS18" s="49"/>
      <c r="AT18" s="49"/>
      <c r="AU18" s="49"/>
      <c r="AV18" s="49"/>
      <c r="AW18" s="49"/>
      <c r="AX18" s="49"/>
      <c r="AY18" s="55"/>
      <c r="AZ18" s="56"/>
      <c r="BA18" s="50"/>
      <c r="BG18" s="97">
        <v>39258</v>
      </c>
    </row>
    <row r="19" spans="1:59" ht="15" customHeight="1">
      <c r="A19" s="211">
        <v>3</v>
      </c>
      <c r="B19" s="31"/>
      <c r="C19" s="31"/>
      <c r="D19" s="214"/>
      <c r="E19" s="217"/>
      <c r="F19" s="220" t="s">
        <v>27</v>
      </c>
      <c r="G19" s="223"/>
      <c r="H19" s="226">
        <v>8</v>
      </c>
      <c r="I19" s="208">
        <f>H19*IF(AND(TEXT($AK$11,"dd")="28",TEXT($AL$11,"dd")="01"),COUNTA(J19:AK19)-(COUNTIF(J19:AK19,"S")+COUNTIF(J19:AK19,"P")),IF(AND(TEXT($AL$11,"dd")="29",TEXT($AM$11,"dd")="01"),COUNTA(J19:AL19)-(COUNTIF(J19:AL19,"S")+COUNTIF(J19:AL19,"P")),IF(AND(TEXT($AM$11,"dd")="30",TEXT($AN$11,"dd")="01"),COUNTA(J19:AM19)-(COUNTIF(J19:AM19,"S")+COUNTIF(J19:AM19,"P")),COUNTA(J19:AN19)-(COUNTIF(J19:AN19,"S")+COUNTIF(J19:AN19,"P")))))</f>
        <v>176</v>
      </c>
      <c r="J19" s="175" t="str">
        <f aca="true" t="shared" si="3" ref="J19:AN19">IF(COUNTIF($BG$12:$BG$24,J$11),"S",IF(OR(WEEKDAY(J$11,2)=6,WEEKDAY(J$11,2)=7),"P",IF(K19="S",($H19-1),$H19)))</f>
        <v>S</v>
      </c>
      <c r="K19" s="84">
        <f t="shared" si="3"/>
        <v>8</v>
      </c>
      <c r="L19" s="84">
        <f t="shared" si="3"/>
        <v>8</v>
      </c>
      <c r="M19" s="84">
        <f t="shared" si="3"/>
        <v>8</v>
      </c>
      <c r="N19" s="84" t="str">
        <f t="shared" si="3"/>
        <v>P</v>
      </c>
      <c r="O19" s="122" t="str">
        <f t="shared" si="3"/>
        <v>P</v>
      </c>
      <c r="P19" s="84">
        <f t="shared" si="3"/>
        <v>8</v>
      </c>
      <c r="Q19" s="84">
        <f t="shared" si="3"/>
        <v>8</v>
      </c>
      <c r="R19" s="84">
        <f t="shared" si="3"/>
        <v>8</v>
      </c>
      <c r="S19" s="84">
        <f t="shared" si="3"/>
        <v>8</v>
      </c>
      <c r="T19" s="84">
        <f t="shared" si="3"/>
        <v>8</v>
      </c>
      <c r="U19" s="84" t="str">
        <f t="shared" si="3"/>
        <v>P</v>
      </c>
      <c r="V19" s="84" t="str">
        <f t="shared" si="3"/>
        <v>P</v>
      </c>
      <c r="W19" s="84">
        <f t="shared" si="3"/>
        <v>8</v>
      </c>
      <c r="X19" s="84">
        <f t="shared" si="3"/>
        <v>8</v>
      </c>
      <c r="Y19" s="84">
        <f t="shared" si="3"/>
        <v>8</v>
      </c>
      <c r="Z19" s="84">
        <f t="shared" si="3"/>
        <v>8</v>
      </c>
      <c r="AA19" s="84">
        <f t="shared" si="3"/>
        <v>8</v>
      </c>
      <c r="AB19" s="84" t="str">
        <f t="shared" si="3"/>
        <v>P</v>
      </c>
      <c r="AC19" s="84" t="str">
        <f t="shared" si="3"/>
        <v>P</v>
      </c>
      <c r="AD19" s="84">
        <f t="shared" si="3"/>
        <v>8</v>
      </c>
      <c r="AE19" s="84">
        <f t="shared" si="3"/>
        <v>8</v>
      </c>
      <c r="AF19" s="84">
        <f t="shared" si="3"/>
        <v>8</v>
      </c>
      <c r="AG19" s="122">
        <f t="shared" si="3"/>
        <v>8</v>
      </c>
      <c r="AH19" s="122">
        <f t="shared" si="3"/>
        <v>8</v>
      </c>
      <c r="AI19" s="122" t="str">
        <f t="shared" si="3"/>
        <v>P</v>
      </c>
      <c r="AJ19" s="122" t="str">
        <f t="shared" si="3"/>
        <v>P</v>
      </c>
      <c r="AK19" s="84">
        <f t="shared" si="3"/>
        <v>8</v>
      </c>
      <c r="AL19" s="84">
        <f t="shared" si="3"/>
        <v>8</v>
      </c>
      <c r="AM19" s="84">
        <f t="shared" si="3"/>
        <v>8</v>
      </c>
      <c r="AN19" s="84">
        <f t="shared" si="3"/>
        <v>8</v>
      </c>
      <c r="AO19" s="102">
        <f>IF(COUNTIF($BG$12:$BG$24,AO$11),"S",IF(OR(WEEKDAY(AO$11,2)=6,WEEKDAY(AO$11,2)=7),"P",$H19))</f>
        <v>8</v>
      </c>
      <c r="AP19" s="96">
        <f>IF(AND(TEXT($AK$11,"dd")="28",TEXT($AL$11,"dd")="01"),COUNT(J19:AK19),IF(AND(TEXT($AL$11,"dd")="29",TEXT($AM$11,"dd")="01"),COUNT(J19:AL19),IF(AND(TEXT($AM$11,"dd")="30",TEXT($AN$11,"dd")="01"),COUNT(J19:AM19),COUNT(J19:AN19))))</f>
        <v>22</v>
      </c>
      <c r="AQ19" s="85">
        <f>IF(AND(TEXT($AK$11,"dd")="28",TEXT($AL$11,"dd")="01"),SUM(J19:AK19),IF(AND(TEXT($AL$11,"dd")="29",TEXT($AM$11,"dd")="01"),SUM(J19:AL19),IF(AND(TEXT($AM$11,"dd")="30",TEXT($AN$11,"dd")="01"),SUM(J19:AM19),SUM(J19:AN19))))</f>
        <v>176</v>
      </c>
      <c r="AR19" s="32"/>
      <c r="AS19" s="33"/>
      <c r="AT19" s="33"/>
      <c r="AU19" s="33"/>
      <c r="AV19" s="33"/>
      <c r="AW19" s="33"/>
      <c r="AX19" s="33"/>
      <c r="AY19" s="57"/>
      <c r="AZ19" s="35"/>
      <c r="BA19" s="36"/>
      <c r="BG19" s="97">
        <v>39269</v>
      </c>
    </row>
    <row r="20" spans="1:59" ht="12" customHeight="1">
      <c r="A20" s="212"/>
      <c r="B20" s="11"/>
      <c r="C20" s="11"/>
      <c r="D20" s="215"/>
      <c r="E20" s="218"/>
      <c r="F20" s="221"/>
      <c r="G20" s="224"/>
      <c r="H20" s="227"/>
      <c r="I20" s="209"/>
      <c r="J20" s="79"/>
      <c r="K20" s="37"/>
      <c r="L20" s="37"/>
      <c r="M20" s="37"/>
      <c r="N20" s="37"/>
      <c r="O20" s="1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24"/>
      <c r="AI20" s="124"/>
      <c r="AJ20" s="37"/>
      <c r="AK20" s="37"/>
      <c r="AL20" s="37"/>
      <c r="AM20" s="37"/>
      <c r="AN20" s="124"/>
      <c r="AO20" s="103"/>
      <c r="AP20" s="100"/>
      <c r="AQ20" s="39"/>
      <c r="AR20" s="51"/>
      <c r="AS20" s="41"/>
      <c r="AT20" s="41"/>
      <c r="AU20" s="41"/>
      <c r="AV20" s="41"/>
      <c r="AW20" s="41"/>
      <c r="AX20" s="41"/>
      <c r="AY20" s="58"/>
      <c r="AZ20" s="53"/>
      <c r="BA20" s="44"/>
      <c r="BG20" s="97">
        <v>39309</v>
      </c>
    </row>
    <row r="21" spans="1:59" ht="12.75" customHeight="1" thickBot="1">
      <c r="A21" s="213"/>
      <c r="B21" s="45"/>
      <c r="C21" s="45"/>
      <c r="D21" s="216"/>
      <c r="E21" s="219"/>
      <c r="F21" s="222"/>
      <c r="G21" s="224"/>
      <c r="H21" s="228"/>
      <c r="I21" s="210"/>
      <c r="J21" s="80"/>
      <c r="K21" s="46"/>
      <c r="L21" s="46"/>
      <c r="M21" s="46"/>
      <c r="N21" s="46"/>
      <c r="O21" s="17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59"/>
      <c r="AH21" s="176"/>
      <c r="AI21" s="176"/>
      <c r="AJ21" s="159"/>
      <c r="AK21" s="46"/>
      <c r="AL21" s="46"/>
      <c r="AM21" s="46"/>
      <c r="AN21" s="177"/>
      <c r="AO21" s="104"/>
      <c r="AP21" s="101"/>
      <c r="AQ21" s="48"/>
      <c r="AR21" s="54"/>
      <c r="AS21" s="49"/>
      <c r="AT21" s="49"/>
      <c r="AU21" s="49"/>
      <c r="AV21" s="49"/>
      <c r="AW21" s="49"/>
      <c r="AX21" s="49"/>
      <c r="AY21" s="59"/>
      <c r="AZ21" s="56"/>
      <c r="BA21" s="50"/>
      <c r="BG21" s="97">
        <v>39387</v>
      </c>
    </row>
    <row r="22" spans="1:59" ht="12" customHeight="1">
      <c r="A22" s="211">
        <v>4</v>
      </c>
      <c r="B22" s="60"/>
      <c r="C22" s="60"/>
      <c r="D22" s="214"/>
      <c r="E22" s="217"/>
      <c r="F22" s="220" t="s">
        <v>27</v>
      </c>
      <c r="G22" s="223"/>
      <c r="H22" s="226">
        <v>8</v>
      </c>
      <c r="I22" s="208">
        <f>H22*IF(AND(TEXT($AK$11,"dd")="28",TEXT($AL$11,"dd")="01"),COUNTA(J22:AK22)-(COUNTIF(J22:AK22,"S")+COUNTIF(J22:AK22,"P")),IF(AND(TEXT($AL$11,"dd")="29",TEXT($AM$11,"dd")="01"),COUNTA(J22:AL22)-(COUNTIF(J22:AL22,"S")+COUNTIF(J22:AL22,"P")),IF(AND(TEXT($AM$11,"dd")="30",TEXT($AN$11,"dd")="01"),COUNTA(J22:AM22)-(COUNTIF(J22:AM22,"S")+COUNTIF(J22:AM22,"P")),COUNTA(J22:AN22)-(COUNTIF(J22:AN22,"S")+COUNTIF(J22:AN22,"P")))))</f>
        <v>176</v>
      </c>
      <c r="J22" s="84" t="str">
        <f aca="true" t="shared" si="4" ref="J22:AG22">IF(COUNTIF($BG$12:$BG$24,J$11),"S",IF(OR(WEEKDAY(J$11,2)=6,WEEKDAY(J$11,2)=7),"P",IF(K22="S",($H22-1),$H22)))</f>
        <v>S</v>
      </c>
      <c r="K22" s="123">
        <f t="shared" si="4"/>
        <v>8</v>
      </c>
      <c r="L22" s="123">
        <f t="shared" si="4"/>
        <v>8</v>
      </c>
      <c r="M22" s="123">
        <f t="shared" si="4"/>
        <v>8</v>
      </c>
      <c r="N22" s="123" t="str">
        <f t="shared" si="4"/>
        <v>P</v>
      </c>
      <c r="O22" s="162" t="str">
        <f t="shared" si="4"/>
        <v>P</v>
      </c>
      <c r="P22" s="123">
        <f t="shared" si="4"/>
        <v>8</v>
      </c>
      <c r="Q22" s="123">
        <f t="shared" si="4"/>
        <v>8</v>
      </c>
      <c r="R22" s="123">
        <f t="shared" si="4"/>
        <v>8</v>
      </c>
      <c r="S22" s="123">
        <f t="shared" si="4"/>
        <v>8</v>
      </c>
      <c r="T22" s="123">
        <f t="shared" si="4"/>
        <v>8</v>
      </c>
      <c r="U22" s="123" t="str">
        <f t="shared" si="4"/>
        <v>P</v>
      </c>
      <c r="V22" s="123" t="str">
        <f t="shared" si="4"/>
        <v>P</v>
      </c>
      <c r="W22" s="123">
        <f t="shared" si="4"/>
        <v>8</v>
      </c>
      <c r="X22" s="123">
        <f t="shared" si="4"/>
        <v>8</v>
      </c>
      <c r="Y22" s="123">
        <f t="shared" si="4"/>
        <v>8</v>
      </c>
      <c r="Z22" s="123">
        <f t="shared" si="4"/>
        <v>8</v>
      </c>
      <c r="AA22" s="123">
        <f t="shared" si="4"/>
        <v>8</v>
      </c>
      <c r="AB22" s="123" t="str">
        <f t="shared" si="4"/>
        <v>P</v>
      </c>
      <c r="AC22" s="123" t="str">
        <f t="shared" si="4"/>
        <v>P</v>
      </c>
      <c r="AD22" s="123">
        <f t="shared" si="4"/>
        <v>8</v>
      </c>
      <c r="AE22" s="123">
        <f t="shared" si="4"/>
        <v>8</v>
      </c>
      <c r="AF22" s="123">
        <f t="shared" si="4"/>
        <v>8</v>
      </c>
      <c r="AG22" s="123">
        <f t="shared" si="4"/>
        <v>8</v>
      </c>
      <c r="AH22" s="123">
        <f aca="true" t="shared" si="5" ref="AH22:AN22">IF(COUNTIF($BG$12:$BG$24,AH$11),"S",IF(OR(WEEKDAY(AH$11,2)=6,WEEKDAY(AH$11,2)=7),"P",IF(AI22="S",($H22-1),$H22)))</f>
        <v>8</v>
      </c>
      <c r="AI22" s="123" t="str">
        <f t="shared" si="5"/>
        <v>P</v>
      </c>
      <c r="AJ22" s="123" t="str">
        <f t="shared" si="5"/>
        <v>P</v>
      </c>
      <c r="AK22" s="123">
        <f t="shared" si="5"/>
        <v>8</v>
      </c>
      <c r="AL22" s="123">
        <f t="shared" si="5"/>
        <v>8</v>
      </c>
      <c r="AM22" s="123">
        <f t="shared" si="5"/>
        <v>8</v>
      </c>
      <c r="AN22" s="123">
        <f t="shared" si="5"/>
        <v>8</v>
      </c>
      <c r="AO22" s="172">
        <f>IF(COUNTIF($BG$12:$BG$24,AO$11),"S",IF(OR(WEEKDAY(AO$11,2)=6,WEEKDAY(AO$11,2)=7),"P",$H22))</f>
        <v>8</v>
      </c>
      <c r="AP22" s="99">
        <f>IF(AND(TEXT($AK$11,"dd")="28",TEXT($AL$11,"dd")="01"),COUNT(J22:AK22),IF(AND(TEXT($AL$11,"dd")="29",TEXT($AM$11,"dd")="01"),COUNT(J22:AL22),IF(AND(TEXT($AM$11,"dd")="30",TEXT($AN$11,"dd")="01"),COUNT(J22:AM22),COUNT(J22:AN22))))</f>
        <v>22</v>
      </c>
      <c r="AQ22" s="173">
        <f>IF(AND(TEXT($AK$11,"dd")="28",TEXT($AL$11,"dd")="01"),SUM(J22:AK22),IF(AND(TEXT($AL$11,"dd")="29",TEXT($AM$11,"dd")="01"),SUM(J22:AL22),IF(AND(TEXT($AM$11,"dd")="30",TEXT($AN$11,"dd")="01"),SUM(J22:AM22),SUM(J22:AN22))))</f>
        <v>176</v>
      </c>
      <c r="AR22" s="40"/>
      <c r="AS22" s="41"/>
      <c r="AT22" s="41"/>
      <c r="AU22" s="41"/>
      <c r="AV22" s="41"/>
      <c r="AW22" s="41"/>
      <c r="AX22" s="41"/>
      <c r="AY22" s="42"/>
      <c r="AZ22" s="43"/>
      <c r="BA22" s="174"/>
      <c r="BG22" s="97">
        <v>39388</v>
      </c>
    </row>
    <row r="23" spans="1:59" ht="12" customHeight="1">
      <c r="A23" s="212"/>
      <c r="B23" s="61"/>
      <c r="C23" s="61"/>
      <c r="D23" s="215"/>
      <c r="E23" s="218"/>
      <c r="F23" s="221"/>
      <c r="G23" s="224"/>
      <c r="H23" s="227"/>
      <c r="I23" s="209"/>
      <c r="J23" s="79"/>
      <c r="K23" s="37"/>
      <c r="L23" s="37"/>
      <c r="M23" s="37"/>
      <c r="N23" s="37"/>
      <c r="O23" s="1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103"/>
      <c r="AP23" s="100"/>
      <c r="AQ23" s="39"/>
      <c r="AR23" s="51"/>
      <c r="AS23" s="41"/>
      <c r="AT23" s="41"/>
      <c r="AU23" s="41"/>
      <c r="AV23" s="41"/>
      <c r="AW23" s="41"/>
      <c r="AX23" s="41"/>
      <c r="AY23" s="52"/>
      <c r="AZ23" s="53"/>
      <c r="BA23" s="44"/>
      <c r="BG23" s="97">
        <v>39440</v>
      </c>
    </row>
    <row r="24" spans="1:59" ht="12.75" customHeight="1" thickBot="1">
      <c r="A24" s="213"/>
      <c r="B24" s="62"/>
      <c r="C24" s="62"/>
      <c r="D24" s="216"/>
      <c r="E24" s="219"/>
      <c r="F24" s="222"/>
      <c r="G24" s="224"/>
      <c r="H24" s="228"/>
      <c r="I24" s="210"/>
      <c r="J24" s="80"/>
      <c r="K24" s="46"/>
      <c r="L24" s="46"/>
      <c r="M24" s="46"/>
      <c r="N24" s="46"/>
      <c r="O24" s="1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104"/>
      <c r="AP24" s="101"/>
      <c r="AQ24" s="48"/>
      <c r="AR24" s="54"/>
      <c r="AS24" s="49"/>
      <c r="AT24" s="49"/>
      <c r="AU24" s="49"/>
      <c r="AV24" s="49"/>
      <c r="AW24" s="49"/>
      <c r="AX24" s="49"/>
      <c r="AY24" s="55"/>
      <c r="AZ24" s="56"/>
      <c r="BA24" s="50"/>
      <c r="BG24" s="97">
        <v>39441</v>
      </c>
    </row>
    <row r="25" spans="1:59" ht="12" customHeight="1">
      <c r="A25" s="211"/>
      <c r="B25" s="31"/>
      <c r="C25" s="31"/>
      <c r="D25" s="214"/>
      <c r="E25" s="217"/>
      <c r="F25" s="217"/>
      <c r="G25" s="223"/>
      <c r="H25" s="226"/>
      <c r="I25" s="208"/>
      <c r="J25" s="84"/>
      <c r="K25" s="84"/>
      <c r="L25" s="84"/>
      <c r="M25" s="84"/>
      <c r="N25" s="84"/>
      <c r="O25" s="122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102"/>
      <c r="AP25" s="96"/>
      <c r="AQ25" s="85"/>
      <c r="AR25" s="32"/>
      <c r="AS25" s="33"/>
      <c r="AT25" s="33"/>
      <c r="AU25" s="33"/>
      <c r="AV25" s="33"/>
      <c r="AW25" s="33"/>
      <c r="AX25" s="33"/>
      <c r="AY25" s="34"/>
      <c r="AZ25" s="35"/>
      <c r="BA25" s="36"/>
      <c r="BG25" s="97">
        <v>39441</v>
      </c>
    </row>
    <row r="26" spans="1:59" ht="12" customHeight="1">
      <c r="A26" s="212"/>
      <c r="B26" s="11"/>
      <c r="C26" s="11"/>
      <c r="D26" s="215"/>
      <c r="E26" s="218"/>
      <c r="F26" s="218"/>
      <c r="G26" s="224"/>
      <c r="H26" s="227"/>
      <c r="I26" s="209"/>
      <c r="J26" s="79"/>
      <c r="K26" s="37"/>
      <c r="L26" s="37"/>
      <c r="M26" s="37"/>
      <c r="N26" s="37"/>
      <c r="O26" s="1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103"/>
      <c r="AP26" s="100"/>
      <c r="AQ26" s="39"/>
      <c r="AR26" s="51"/>
      <c r="AS26" s="41"/>
      <c r="AT26" s="41"/>
      <c r="AU26" s="41"/>
      <c r="AV26" s="41"/>
      <c r="AW26" s="41"/>
      <c r="AX26" s="41"/>
      <c r="AY26" s="52"/>
      <c r="AZ26" s="53"/>
      <c r="BA26" s="44"/>
      <c r="BG26" s="97"/>
    </row>
    <row r="27" spans="1:59" ht="12.75" customHeight="1" thickBot="1">
      <c r="A27" s="213"/>
      <c r="B27" s="45"/>
      <c r="C27" s="45"/>
      <c r="D27" s="216"/>
      <c r="E27" s="219"/>
      <c r="F27" s="219"/>
      <c r="G27" s="225"/>
      <c r="H27" s="228"/>
      <c r="I27" s="210"/>
      <c r="J27" s="80"/>
      <c r="K27" s="46"/>
      <c r="L27" s="46"/>
      <c r="M27" s="46"/>
      <c r="N27" s="46"/>
      <c r="O27" s="1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104"/>
      <c r="AP27" s="101"/>
      <c r="AQ27" s="48"/>
      <c r="AR27" s="54"/>
      <c r="AS27" s="49"/>
      <c r="AT27" s="49"/>
      <c r="AU27" s="49"/>
      <c r="AV27" s="49"/>
      <c r="AW27" s="49"/>
      <c r="AX27" s="49"/>
      <c r="AY27" s="55"/>
      <c r="AZ27" s="56"/>
      <c r="BA27" s="50"/>
      <c r="BG27" s="97"/>
    </row>
    <row r="28" spans="1:59" ht="12" customHeight="1">
      <c r="A28" s="211"/>
      <c r="B28" s="31"/>
      <c r="C28" s="31"/>
      <c r="D28" s="214"/>
      <c r="E28" s="217"/>
      <c r="F28" s="220"/>
      <c r="G28" s="223"/>
      <c r="H28" s="226"/>
      <c r="I28" s="20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02"/>
      <c r="AP28" s="96"/>
      <c r="AQ28" s="85"/>
      <c r="AR28" s="32"/>
      <c r="AS28" s="33"/>
      <c r="AT28" s="33"/>
      <c r="AU28" s="33"/>
      <c r="AV28" s="33"/>
      <c r="AW28" s="33"/>
      <c r="AX28" s="33"/>
      <c r="AY28" s="34"/>
      <c r="AZ28" s="35"/>
      <c r="BA28" s="36"/>
      <c r="BG28" s="97"/>
    </row>
    <row r="29" spans="1:59" ht="12" customHeight="1">
      <c r="A29" s="212"/>
      <c r="B29" s="11"/>
      <c r="C29" s="11"/>
      <c r="D29" s="215"/>
      <c r="E29" s="218"/>
      <c r="F29" s="221"/>
      <c r="G29" s="224"/>
      <c r="H29" s="227"/>
      <c r="I29" s="209"/>
      <c r="J29" s="7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103"/>
      <c r="AP29" s="100"/>
      <c r="AQ29" s="39"/>
      <c r="AR29" s="51"/>
      <c r="AS29" s="41"/>
      <c r="AT29" s="41"/>
      <c r="AU29" s="41"/>
      <c r="AV29" s="41"/>
      <c r="AW29" s="41"/>
      <c r="AX29" s="41"/>
      <c r="AY29" s="52"/>
      <c r="AZ29" s="53"/>
      <c r="BA29" s="44"/>
      <c r="BG29" s="97"/>
    </row>
    <row r="30" spans="1:59" ht="12.75" customHeight="1" thickBot="1">
      <c r="A30" s="213"/>
      <c r="B30" s="45"/>
      <c r="C30" s="45"/>
      <c r="D30" s="216"/>
      <c r="E30" s="219"/>
      <c r="F30" s="222"/>
      <c r="G30" s="225"/>
      <c r="H30" s="228"/>
      <c r="I30" s="210"/>
      <c r="J30" s="8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104"/>
      <c r="AP30" s="101"/>
      <c r="AQ30" s="48"/>
      <c r="AR30" s="54"/>
      <c r="AS30" s="49"/>
      <c r="AT30" s="49"/>
      <c r="AU30" s="49"/>
      <c r="AV30" s="49"/>
      <c r="AW30" s="49"/>
      <c r="AX30" s="49"/>
      <c r="AY30" s="55"/>
      <c r="AZ30" s="56"/>
      <c r="BA30" s="50"/>
      <c r="BG30" s="97"/>
    </row>
    <row r="31" spans="1:59" s="23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90" t="s">
        <v>28</v>
      </c>
      <c r="AI31" s="191"/>
      <c r="AJ31" s="190"/>
      <c r="AK31" s="190"/>
      <c r="AL31" s="190"/>
      <c r="AM31" s="190"/>
      <c r="AN31" s="190"/>
      <c r="AO31" s="192"/>
      <c r="AP31" s="63">
        <f>SUM(AP13:AP30)</f>
        <v>88</v>
      </c>
      <c r="AQ31" s="63">
        <f>SUM(AQ13:AQ30)</f>
        <v>704</v>
      </c>
      <c r="AR31" s="64"/>
      <c r="AS31" s="65"/>
      <c r="AT31" s="65"/>
      <c r="AU31" s="65"/>
      <c r="AV31" s="65"/>
      <c r="AW31" s="65"/>
      <c r="AX31" s="65"/>
      <c r="AY31" s="66"/>
      <c r="AZ31" s="65"/>
      <c r="BA31" s="67"/>
      <c r="BG31" s="97"/>
    </row>
    <row r="32" spans="1:59" ht="7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G32" s="97"/>
    </row>
    <row r="33" spans="1:59" ht="23.25" customHeight="1" thickBot="1">
      <c r="A33" s="2"/>
      <c r="B33" s="2"/>
      <c r="C33" s="2"/>
      <c r="D33" s="2"/>
      <c r="E33" s="196" t="s">
        <v>29</v>
      </c>
      <c r="F33" s="197"/>
      <c r="G33" s="197"/>
      <c r="H33" s="198"/>
      <c r="I33" s="199"/>
      <c r="J33" s="107" t="s">
        <v>30</v>
      </c>
      <c r="K33" s="105" t="s">
        <v>31</v>
      </c>
      <c r="L33" s="106" t="s">
        <v>32</v>
      </c>
      <c r="M33" s="107" t="s">
        <v>33</v>
      </c>
      <c r="N33" s="105" t="s">
        <v>34</v>
      </c>
      <c r="O33" s="108" t="s">
        <v>35</v>
      </c>
      <c r="P33" s="107" t="s">
        <v>36</v>
      </c>
      <c r="Q33" s="105" t="s">
        <v>37</v>
      </c>
      <c r="R33" s="105" t="s">
        <v>38</v>
      </c>
      <c r="S33" s="105" t="s">
        <v>39</v>
      </c>
      <c r="T33" s="105" t="s">
        <v>40</v>
      </c>
      <c r="U33" s="105" t="s">
        <v>41</v>
      </c>
      <c r="V33" s="105" t="s">
        <v>42</v>
      </c>
      <c r="W33" s="105" t="s">
        <v>43</v>
      </c>
      <c r="X33" s="105" t="s">
        <v>44</v>
      </c>
      <c r="Y33" s="108" t="s">
        <v>45</v>
      </c>
      <c r="Z33" s="107" t="s">
        <v>46</v>
      </c>
      <c r="AA33" s="105" t="s">
        <v>47</v>
      </c>
      <c r="AB33" s="105" t="s">
        <v>48</v>
      </c>
      <c r="AC33" s="105" t="s">
        <v>49</v>
      </c>
      <c r="AD33" s="105" t="s">
        <v>50</v>
      </c>
      <c r="AE33" s="105" t="s">
        <v>51</v>
      </c>
      <c r="AF33" s="105" t="s">
        <v>52</v>
      </c>
      <c r="AG33" s="105" t="s">
        <v>53</v>
      </c>
      <c r="AH33" s="105" t="s">
        <v>54</v>
      </c>
      <c r="AI33" s="105" t="s">
        <v>55</v>
      </c>
      <c r="AJ33" s="112" t="s">
        <v>56</v>
      </c>
      <c r="AK33" s="2"/>
      <c r="AL33" s="2"/>
      <c r="AM33" s="2"/>
      <c r="AN33" s="2"/>
      <c r="AO33" s="2"/>
      <c r="AP33" s="2"/>
      <c r="AQ33" s="2"/>
      <c r="AR33" s="2"/>
      <c r="AS33" s="2"/>
      <c r="AU33" s="2"/>
      <c r="AV33" s="2"/>
      <c r="AW33" s="2"/>
      <c r="AX33" s="2"/>
      <c r="AY33" s="2"/>
      <c r="AZ33" s="2"/>
      <c r="BA33" s="2"/>
      <c r="BB33" s="2"/>
      <c r="BG33" s="97"/>
    </row>
    <row r="34" spans="1:59" ht="12.75">
      <c r="A34" s="2"/>
      <c r="B34" s="2"/>
      <c r="C34" s="2"/>
      <c r="D34" s="2"/>
      <c r="E34" s="200" t="s">
        <v>57</v>
      </c>
      <c r="F34" s="201"/>
      <c r="G34" s="201"/>
      <c r="H34" s="202"/>
      <c r="I34" s="203"/>
      <c r="J34" s="93">
        <f>SUMIF($AY$13:$AY$30,J$33,$AZ$13:$AZ$30)</f>
        <v>0</v>
      </c>
      <c r="K34" s="94">
        <f aca="true" t="shared" si="6" ref="K34:AJ34">SUMIF($AY$13:$AY$30,K$33,$AZ$13:$AZ$30)</f>
        <v>0</v>
      </c>
      <c r="L34" s="95">
        <f t="shared" si="6"/>
        <v>0</v>
      </c>
      <c r="M34" s="93">
        <f t="shared" si="6"/>
        <v>0</v>
      </c>
      <c r="N34" s="94">
        <f t="shared" si="6"/>
        <v>0</v>
      </c>
      <c r="O34" s="95">
        <f t="shared" si="6"/>
        <v>0</v>
      </c>
      <c r="P34" s="93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5">
        <f t="shared" si="6"/>
        <v>0</v>
      </c>
      <c r="Z34" s="93">
        <f t="shared" si="6"/>
        <v>0</v>
      </c>
      <c r="AA34" s="94">
        <f t="shared" si="6"/>
        <v>0</v>
      </c>
      <c r="AB34" s="94">
        <f t="shared" si="6"/>
        <v>0</v>
      </c>
      <c r="AC34" s="94">
        <f t="shared" si="6"/>
        <v>0</v>
      </c>
      <c r="AD34" s="94">
        <f t="shared" si="6"/>
        <v>0</v>
      </c>
      <c r="AE34" s="94">
        <f t="shared" si="6"/>
        <v>0</v>
      </c>
      <c r="AF34" s="94">
        <f t="shared" si="6"/>
        <v>0</v>
      </c>
      <c r="AG34" s="94">
        <f t="shared" si="6"/>
        <v>0</v>
      </c>
      <c r="AH34" s="94">
        <f t="shared" si="6"/>
        <v>0</v>
      </c>
      <c r="AI34" s="94">
        <f t="shared" si="6"/>
        <v>0</v>
      </c>
      <c r="AJ34" s="95">
        <f t="shared" si="6"/>
        <v>0</v>
      </c>
      <c r="AK34" s="2"/>
      <c r="AL34" s="2"/>
      <c r="AM34" s="2"/>
      <c r="AN34" s="2"/>
      <c r="AO34" s="2"/>
      <c r="AP34" s="2"/>
      <c r="AQ34" s="2"/>
      <c r="AR34" s="2"/>
      <c r="AS34" s="2"/>
      <c r="AU34" s="2"/>
      <c r="AV34" s="2"/>
      <c r="AW34" s="2"/>
      <c r="AX34" s="2"/>
      <c r="AY34" s="2"/>
      <c r="AZ34" s="2"/>
      <c r="BA34" s="2"/>
      <c r="BB34" s="2"/>
      <c r="BG34" s="97"/>
    </row>
    <row r="35" spans="1:54" ht="13.5" thickBot="1">
      <c r="A35" s="2"/>
      <c r="B35" s="2"/>
      <c r="C35" s="2"/>
      <c r="D35" s="2"/>
      <c r="E35" s="204" t="s">
        <v>58</v>
      </c>
      <c r="F35" s="205"/>
      <c r="G35" s="205"/>
      <c r="H35" s="206"/>
      <c r="I35" s="207"/>
      <c r="J35" s="111">
        <f>SUMIF($AY$13:$AY$30,J$33,$BA$13:$BA$30)</f>
        <v>0</v>
      </c>
      <c r="K35" s="109">
        <f aca="true" t="shared" si="7" ref="K35:AJ35">SUMIF($AY$13:$AY$30,K$33,$BA$13:$BA$30)</f>
        <v>0</v>
      </c>
      <c r="L35" s="110">
        <f t="shared" si="7"/>
        <v>0</v>
      </c>
      <c r="M35" s="111">
        <f t="shared" si="7"/>
        <v>0</v>
      </c>
      <c r="N35" s="109">
        <f t="shared" si="7"/>
        <v>0</v>
      </c>
      <c r="O35" s="110">
        <f t="shared" si="7"/>
        <v>0</v>
      </c>
      <c r="P35" s="111">
        <f t="shared" si="7"/>
        <v>0</v>
      </c>
      <c r="Q35" s="109">
        <f t="shared" si="7"/>
        <v>0</v>
      </c>
      <c r="R35" s="109">
        <f t="shared" si="7"/>
        <v>0</v>
      </c>
      <c r="S35" s="109">
        <f t="shared" si="7"/>
        <v>0</v>
      </c>
      <c r="T35" s="109">
        <f t="shared" si="7"/>
        <v>0</v>
      </c>
      <c r="U35" s="109">
        <f t="shared" si="7"/>
        <v>0</v>
      </c>
      <c r="V35" s="109">
        <f t="shared" si="7"/>
        <v>0</v>
      </c>
      <c r="W35" s="109">
        <f t="shared" si="7"/>
        <v>0</v>
      </c>
      <c r="X35" s="109">
        <f t="shared" si="7"/>
        <v>0</v>
      </c>
      <c r="Y35" s="110">
        <f t="shared" si="7"/>
        <v>0</v>
      </c>
      <c r="Z35" s="111">
        <f t="shared" si="7"/>
        <v>0</v>
      </c>
      <c r="AA35" s="109">
        <f t="shared" si="7"/>
        <v>0</v>
      </c>
      <c r="AB35" s="109">
        <f t="shared" si="7"/>
        <v>0</v>
      </c>
      <c r="AC35" s="109">
        <f t="shared" si="7"/>
        <v>0</v>
      </c>
      <c r="AD35" s="109">
        <f t="shared" si="7"/>
        <v>0</v>
      </c>
      <c r="AE35" s="109">
        <f t="shared" si="7"/>
        <v>0</v>
      </c>
      <c r="AF35" s="109">
        <f t="shared" si="7"/>
        <v>0</v>
      </c>
      <c r="AG35" s="109">
        <f t="shared" si="7"/>
        <v>0</v>
      </c>
      <c r="AH35" s="109">
        <f t="shared" si="7"/>
        <v>0</v>
      </c>
      <c r="AI35" s="109">
        <f t="shared" si="7"/>
        <v>0</v>
      </c>
      <c r="AJ35" s="110">
        <f t="shared" si="7"/>
        <v>0</v>
      </c>
      <c r="AK35" s="2"/>
      <c r="AL35" s="2"/>
      <c r="AM35" s="2"/>
      <c r="AN35" s="2"/>
      <c r="AO35" s="2"/>
      <c r="AP35" s="2"/>
      <c r="AQ35" s="2"/>
      <c r="AR35" s="2"/>
      <c r="AS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"/>
      <c r="B36" s="2"/>
      <c r="C36" s="2"/>
      <c r="D36" s="2"/>
      <c r="E36" s="114"/>
      <c r="F36" s="115"/>
      <c r="G36" s="115"/>
      <c r="H36" s="115"/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"/>
      <c r="AL36" s="2"/>
      <c r="AM36" s="2"/>
      <c r="AN36" s="2"/>
      <c r="AO36" s="2"/>
      <c r="AP36" s="2"/>
      <c r="AQ36" s="2"/>
      <c r="AR36" s="2"/>
      <c r="AS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2"/>
      <c r="B37" s="2"/>
      <c r="C37" s="2"/>
      <c r="D37" s="2"/>
      <c r="E37" s="114"/>
      <c r="F37" s="115"/>
      <c r="G37" s="115"/>
      <c r="H37" s="115"/>
      <c r="I37" s="11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</row>
    <row r="38" spans="1:54" ht="15" customHeight="1">
      <c r="A38" s="2"/>
      <c r="B38" s="2"/>
      <c r="C38" s="2"/>
      <c r="D38" s="2"/>
      <c r="E38" s="184" t="s">
        <v>59</v>
      </c>
      <c r="F38" s="184"/>
      <c r="G38" s="184"/>
      <c r="H38" s="81"/>
      <c r="I38" s="120"/>
      <c r="J38" s="120"/>
      <c r="K38" s="120"/>
      <c r="L38" s="120"/>
      <c r="M38" s="120"/>
      <c r="N38" s="120"/>
      <c r="O38" s="182"/>
      <c r="P38" s="182"/>
      <c r="Q38" s="182"/>
      <c r="R38" s="182"/>
      <c r="S38" s="68"/>
      <c r="T38" s="121"/>
      <c r="U38" s="121"/>
      <c r="V38" s="121"/>
      <c r="W38" s="121"/>
      <c r="X38" s="121"/>
      <c r="Z38" s="121"/>
      <c r="AE38" s="121"/>
      <c r="AF38" s="121"/>
      <c r="AG38" s="121"/>
      <c r="AH38" s="121"/>
      <c r="AI38" s="121"/>
      <c r="AJ38" s="121"/>
      <c r="AK38"/>
      <c r="AL38"/>
      <c r="AM38"/>
      <c r="AN38"/>
      <c r="AO38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</row>
    <row r="39" spans="1:54" ht="12" customHeight="1">
      <c r="A39" s="2"/>
      <c r="B39" s="2" t="s">
        <v>60</v>
      </c>
      <c r="C39" s="2"/>
      <c r="D39" s="2"/>
      <c r="E39" s="68"/>
      <c r="F39" s="68"/>
      <c r="G39" s="68"/>
      <c r="H39" s="68"/>
      <c r="I39" s="68"/>
      <c r="J39" s="68"/>
      <c r="K39" s="68" t="s">
        <v>61</v>
      </c>
      <c r="L39" s="68"/>
      <c r="M39" s="68"/>
      <c r="N39" s="68"/>
      <c r="O39" s="182"/>
      <c r="P39" s="182"/>
      <c r="Q39" s="182"/>
      <c r="R39" s="182"/>
      <c r="S39" s="119"/>
      <c r="T39" s="119"/>
      <c r="U39" s="119"/>
      <c r="V39" s="119"/>
      <c r="W39" s="183"/>
      <c r="X39" s="183"/>
      <c r="Z39" s="183"/>
      <c r="AE39" s="183"/>
      <c r="AF39" s="183"/>
      <c r="AG39" s="183"/>
      <c r="AH39" s="183"/>
      <c r="AI39" s="183"/>
      <c r="AJ39" s="183"/>
      <c r="AK39"/>
      <c r="AL39"/>
      <c r="AM39"/>
      <c r="AN39"/>
      <c r="AO39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</row>
    <row r="40" spans="1:54" ht="10.5" customHeight="1">
      <c r="A40" s="2"/>
      <c r="B40" s="2"/>
      <c r="C40" s="2"/>
      <c r="D40" s="2"/>
      <c r="E40" s="69"/>
      <c r="F40" s="195" t="s">
        <v>62</v>
      </c>
      <c r="G40" s="195"/>
      <c r="H40" s="70"/>
      <c r="I40" s="71"/>
      <c r="J40" s="2"/>
      <c r="M40" s="2"/>
      <c r="N40" s="2"/>
      <c r="O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</row>
    <row r="41" spans="1:52" ht="12.75">
      <c r="A41" s="2"/>
      <c r="B41" s="2"/>
      <c r="C41" s="2"/>
      <c r="D41" s="2"/>
      <c r="H41" s="81"/>
      <c r="I41" s="72"/>
      <c r="J41" s="72"/>
      <c r="K41" s="72"/>
      <c r="L41" s="72"/>
      <c r="M41" s="72"/>
      <c r="N41" s="72"/>
      <c r="O41" s="72"/>
      <c r="P41" s="72"/>
      <c r="Q41" s="7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  <c r="AW41" s="2"/>
      <c r="AX41" s="2"/>
      <c r="AY41" s="2"/>
      <c r="AZ41" s="73"/>
    </row>
    <row r="42" spans="5:52" ht="13.5">
      <c r="E42" s="184" t="s">
        <v>153</v>
      </c>
      <c r="F42" s="184"/>
      <c r="G42" s="184"/>
      <c r="H42" s="83"/>
      <c r="I42" s="120"/>
      <c r="J42" s="120"/>
      <c r="K42" s="120"/>
      <c r="L42" s="120"/>
      <c r="M42" s="120"/>
      <c r="N42" s="120"/>
      <c r="O42" s="182"/>
      <c r="P42"/>
      <c r="Q42"/>
      <c r="R42" s="2"/>
      <c r="S42" s="185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K42" s="2"/>
      <c r="AL42" s="2"/>
      <c r="AM42" s="2"/>
      <c r="AN42" s="2"/>
      <c r="AO42" s="2"/>
      <c r="AP42" s="2"/>
      <c r="AQ42" s="2"/>
      <c r="AR42" s="2"/>
      <c r="AS42" s="2"/>
      <c r="AU42" s="2"/>
      <c r="AV42" s="2"/>
      <c r="AW42" s="2"/>
      <c r="AX42" s="2"/>
      <c r="AY42" s="2"/>
      <c r="AZ42" s="73"/>
    </row>
    <row r="43" spans="8:17" ht="15" customHeight="1">
      <c r="H43" s="82"/>
      <c r="I43" s="68"/>
      <c r="J43" s="68"/>
      <c r="K43" s="68" t="s">
        <v>61</v>
      </c>
      <c r="L43" s="68"/>
      <c r="M43" s="68"/>
      <c r="N43" s="68"/>
      <c r="O43" s="182"/>
      <c r="P43" s="72"/>
      <c r="Q43" s="72"/>
    </row>
    <row r="44" spans="5:17" ht="15.75" customHeight="1">
      <c r="E44" s="193"/>
      <c r="F44" s="194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</sheetData>
  <sheetProtection/>
  <mergeCells count="96">
    <mergeCell ref="F7:F12"/>
    <mergeCell ref="G7:G12"/>
    <mergeCell ref="V11:V12"/>
    <mergeCell ref="W11:W12"/>
    <mergeCell ref="A1:BA1"/>
    <mergeCell ref="M2:AM2"/>
    <mergeCell ref="E3:K3"/>
    <mergeCell ref="R3:S3"/>
    <mergeCell ref="V3:AC3"/>
    <mergeCell ref="A7:A12"/>
    <mergeCell ref="D7:D12"/>
    <mergeCell ref="E7:E12"/>
    <mergeCell ref="O11:O12"/>
    <mergeCell ref="P11:P12"/>
    <mergeCell ref="I7:I12"/>
    <mergeCell ref="J7:AO9"/>
    <mergeCell ref="AP7:AX7"/>
    <mergeCell ref="Q11:Q12"/>
    <mergeCell ref="R11:R12"/>
    <mergeCell ref="S11:S12"/>
    <mergeCell ref="T11:T12"/>
    <mergeCell ref="U11:U12"/>
    <mergeCell ref="AB11:AB12"/>
    <mergeCell ref="AC11:AC12"/>
    <mergeCell ref="AY7:BA8"/>
    <mergeCell ref="AQ8:AX8"/>
    <mergeCell ref="AR9:AX9"/>
    <mergeCell ref="J11:J12"/>
    <mergeCell ref="K11:K12"/>
    <mergeCell ref="L11:L12"/>
    <mergeCell ref="M11:M12"/>
    <mergeCell ref="N11:N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E13:E15"/>
    <mergeCell ref="F13:F15"/>
    <mergeCell ref="G13:G15"/>
    <mergeCell ref="H13:H15"/>
    <mergeCell ref="AJ11:AJ12"/>
    <mergeCell ref="AK11:AK12"/>
    <mergeCell ref="X11:X12"/>
    <mergeCell ref="Y11:Y12"/>
    <mergeCell ref="Z11:Z12"/>
    <mergeCell ref="AA11:AA12"/>
    <mergeCell ref="I13:I15"/>
    <mergeCell ref="A16:A18"/>
    <mergeCell ref="D16:D18"/>
    <mergeCell ref="E16:E18"/>
    <mergeCell ref="F16:F18"/>
    <mergeCell ref="G16:G18"/>
    <mergeCell ref="H16:H18"/>
    <mergeCell ref="I16:I18"/>
    <mergeCell ref="A13:A15"/>
    <mergeCell ref="D13:D15"/>
    <mergeCell ref="H22:H24"/>
    <mergeCell ref="I22:I24"/>
    <mergeCell ref="A19:A21"/>
    <mergeCell ref="D19:D21"/>
    <mergeCell ref="E19:E21"/>
    <mergeCell ref="F19:F21"/>
    <mergeCell ref="G19:G21"/>
    <mergeCell ref="H19:H21"/>
    <mergeCell ref="E25:E27"/>
    <mergeCell ref="F25:F27"/>
    <mergeCell ref="G25:G27"/>
    <mergeCell ref="H25:H27"/>
    <mergeCell ref="I19:I21"/>
    <mergeCell ref="A22:A24"/>
    <mergeCell ref="D22:D24"/>
    <mergeCell ref="E22:E24"/>
    <mergeCell ref="F22:F24"/>
    <mergeCell ref="G22:G24"/>
    <mergeCell ref="I25:I27"/>
    <mergeCell ref="A28:A30"/>
    <mergeCell ref="D28:D30"/>
    <mergeCell ref="E28:E30"/>
    <mergeCell ref="F28:F30"/>
    <mergeCell ref="G28:G30"/>
    <mergeCell ref="H28:H30"/>
    <mergeCell ref="I28:I30"/>
    <mergeCell ref="A25:A27"/>
    <mergeCell ref="D25:D27"/>
    <mergeCell ref="AH31:AO31"/>
    <mergeCell ref="F40:G40"/>
    <mergeCell ref="E44:F44"/>
    <mergeCell ref="E33:I33"/>
    <mergeCell ref="E34:I34"/>
    <mergeCell ref="E35:I35"/>
  </mergeCells>
  <conditionalFormatting sqref="J28:AN28 J16:N16 J25:N25 P25:AN25 J13:N13 AJ16:AM16 J22:N22 P13:AG13 P16:AG16 P22:AN22 AJ13:AM13 AJ19:AM19 J19:N19 O13:O27 P19:AG19 AH13:AI21 AN13:AN21">
    <cfRule type="cellIs" priority="1" dxfId="1" operator="equal" stopIfTrue="1">
      <formula>$BH$12</formula>
    </cfRule>
    <cfRule type="cellIs" priority="2" dxfId="24" operator="equal" stopIfTrue="1">
      <formula>$BH$13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A1">
      <selection activeCell="F16" sqref="F16:F18"/>
    </sheetView>
  </sheetViews>
  <sheetFormatPr defaultColWidth="3.16015625" defaultRowHeight="12.75"/>
  <cols>
    <col min="1" max="1" width="3.66015625" style="1" customWidth="1"/>
    <col min="2" max="2" width="0.328125" style="1" hidden="1" customWidth="1"/>
    <col min="3" max="3" width="3.16015625" style="1" hidden="1" customWidth="1"/>
    <col min="4" max="4" width="3.16015625" style="1" customWidth="1"/>
    <col min="5" max="5" width="13" style="1" customWidth="1"/>
    <col min="6" max="6" width="11.5" style="1" customWidth="1"/>
    <col min="7" max="7" width="7.16015625" style="1" customWidth="1"/>
    <col min="8" max="8" width="1.171875" style="1" customWidth="1"/>
    <col min="9" max="9" width="5.83203125" style="1" customWidth="1"/>
    <col min="10" max="40" width="2.83203125" style="1" customWidth="1"/>
    <col min="41" max="41" width="3" style="1" hidden="1" customWidth="1"/>
    <col min="42" max="42" width="3.83203125" style="1" customWidth="1"/>
    <col min="43" max="43" width="4.83203125" style="1" customWidth="1"/>
    <col min="44" max="45" width="2.83203125" style="1" customWidth="1"/>
    <col min="46" max="46" width="3.83203125" style="1" customWidth="1"/>
    <col min="47" max="49" width="2.83203125" style="1" customWidth="1"/>
    <col min="50" max="50" width="3" style="1" customWidth="1"/>
    <col min="51" max="58" width="2.83203125" style="1" customWidth="1"/>
    <col min="59" max="59" width="4.83203125" style="1" customWidth="1"/>
    <col min="60" max="16384" width="3.16015625" style="1" customWidth="1"/>
  </cols>
  <sheetData>
    <row r="1" spans="1:53" ht="23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4" ht="15.75">
      <c r="A2" s="2"/>
      <c r="B2" s="2"/>
      <c r="C2" s="2"/>
      <c r="D2" s="2"/>
      <c r="E2" s="113"/>
      <c r="F2" s="2"/>
      <c r="G2" s="2"/>
      <c r="H2" s="2"/>
      <c r="I2" s="2"/>
      <c r="J2" s="2"/>
      <c r="K2" s="2"/>
      <c r="L2" s="2"/>
      <c r="M2" s="266" t="s">
        <v>0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"/>
      <c r="B3" s="2"/>
      <c r="C3" s="2"/>
      <c r="D3" s="2"/>
      <c r="E3" s="268"/>
      <c r="F3" s="269"/>
      <c r="G3" s="269"/>
      <c r="H3" s="269"/>
      <c r="I3" s="269"/>
      <c r="J3" s="269"/>
      <c r="K3" s="269"/>
      <c r="L3" s="2"/>
      <c r="M3" s="2"/>
      <c r="N3" s="2"/>
      <c r="O3" s="2"/>
      <c r="P3" s="2"/>
      <c r="Q3" s="2"/>
      <c r="R3" s="270" t="str">
        <f>TEXT(J11,"yyyy")</f>
        <v>2007</v>
      </c>
      <c r="S3" s="271"/>
      <c r="T3" s="117" t="s">
        <v>3</v>
      </c>
      <c r="U3" s="118"/>
      <c r="V3" s="272" t="str">
        <f>TEXT(J11,"mmmm")</f>
        <v>birželis</v>
      </c>
      <c r="W3" s="271"/>
      <c r="X3" s="271"/>
      <c r="Y3" s="271"/>
      <c r="Z3" s="271"/>
      <c r="AA3" s="271"/>
      <c r="AB3" s="271"/>
      <c r="AC3" s="27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s="9" customFormat="1" ht="41.25" customHeight="1" hidden="1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 t="s">
        <v>2</v>
      </c>
      <c r="S5" s="6">
        <v>2000</v>
      </c>
      <c r="T5" s="7"/>
      <c r="U5" s="4" t="s">
        <v>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8"/>
      <c r="AT5" s="8"/>
      <c r="AU5" s="8"/>
      <c r="AV5" s="8"/>
      <c r="AW5" s="8"/>
      <c r="AX5" s="8"/>
      <c r="AY5" s="8"/>
      <c r="AZ5" s="8"/>
      <c r="BA5" s="8"/>
    </row>
    <row r="6" spans="1:53" ht="3.75" customHeight="1" hidden="1">
      <c r="A6" s="10"/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273" t="s">
        <v>4</v>
      </c>
      <c r="B7" s="12"/>
      <c r="C7" s="13"/>
      <c r="D7" s="276" t="s">
        <v>63</v>
      </c>
      <c r="E7" s="279" t="s">
        <v>5</v>
      </c>
      <c r="F7" s="282" t="s">
        <v>6</v>
      </c>
      <c r="G7" s="285" t="s">
        <v>7</v>
      </c>
      <c r="H7" s="179"/>
      <c r="I7" s="256" t="s">
        <v>8</v>
      </c>
      <c r="J7" s="259" t="s">
        <v>9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62" t="s">
        <v>10</v>
      </c>
      <c r="AQ7" s="263"/>
      <c r="AR7" s="263"/>
      <c r="AS7" s="263"/>
      <c r="AT7" s="263"/>
      <c r="AU7" s="263"/>
      <c r="AV7" s="263"/>
      <c r="AW7" s="263"/>
      <c r="AX7" s="264"/>
      <c r="AY7" s="241" t="s">
        <v>11</v>
      </c>
      <c r="AZ7" s="242"/>
      <c r="BA7" s="243"/>
    </row>
    <row r="8" spans="1:53" ht="9" customHeight="1">
      <c r="A8" s="274"/>
      <c r="B8" s="14"/>
      <c r="C8" s="10"/>
      <c r="D8" s="277"/>
      <c r="E8" s="280"/>
      <c r="F8" s="283"/>
      <c r="G8" s="286"/>
      <c r="H8" s="180"/>
      <c r="I8" s="25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5"/>
      <c r="AQ8" s="247" t="s">
        <v>12</v>
      </c>
      <c r="AR8" s="248"/>
      <c r="AS8" s="248"/>
      <c r="AT8" s="248"/>
      <c r="AU8" s="248"/>
      <c r="AV8" s="248"/>
      <c r="AW8" s="248"/>
      <c r="AX8" s="249"/>
      <c r="AY8" s="244"/>
      <c r="AZ8" s="245"/>
      <c r="BA8" s="246"/>
    </row>
    <row r="9" spans="1:53" ht="13.5" customHeight="1" thickBot="1">
      <c r="A9" s="274"/>
      <c r="B9" s="14"/>
      <c r="C9" s="10"/>
      <c r="D9" s="277"/>
      <c r="E9" s="280"/>
      <c r="F9" s="283"/>
      <c r="G9" s="286"/>
      <c r="H9" s="180"/>
      <c r="I9" s="25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5"/>
      <c r="AQ9" s="16"/>
      <c r="AR9" s="250" t="s">
        <v>13</v>
      </c>
      <c r="AS9" s="251"/>
      <c r="AT9" s="251"/>
      <c r="AU9" s="252"/>
      <c r="AV9" s="251"/>
      <c r="AW9" s="251"/>
      <c r="AX9" s="253"/>
      <c r="AY9" s="17"/>
      <c r="AZ9" s="18"/>
      <c r="BA9" s="19"/>
    </row>
    <row r="10" spans="1:53" ht="15" customHeight="1" hidden="1">
      <c r="A10" s="274"/>
      <c r="B10" s="14"/>
      <c r="C10" s="10"/>
      <c r="D10" s="277"/>
      <c r="E10" s="280"/>
      <c r="F10" s="283"/>
      <c r="G10" s="286"/>
      <c r="H10" s="180"/>
      <c r="I10" s="25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15"/>
      <c r="AQ10" s="10"/>
      <c r="AR10" s="20"/>
      <c r="AS10" s="18"/>
      <c r="AT10" s="18"/>
      <c r="AU10" s="18"/>
      <c r="AV10" s="21"/>
      <c r="AW10" s="21"/>
      <c r="AX10" s="22"/>
      <c r="AY10" s="23"/>
      <c r="AZ10" s="23"/>
      <c r="BA10" s="24"/>
    </row>
    <row r="11" spans="1:59" ht="82.5" customHeight="1" thickBot="1">
      <c r="A11" s="274"/>
      <c r="B11" s="25" t="s">
        <v>14</v>
      </c>
      <c r="C11" s="10"/>
      <c r="D11" s="277"/>
      <c r="E11" s="280"/>
      <c r="F11" s="283"/>
      <c r="G11" s="286"/>
      <c r="H11" s="180"/>
      <c r="I11" s="257"/>
      <c r="J11" s="254">
        <v>39234</v>
      </c>
      <c r="K11" s="235">
        <f>+J11+1</f>
        <v>39235</v>
      </c>
      <c r="L11" s="235">
        <f>+K11+1</f>
        <v>39236</v>
      </c>
      <c r="M11" s="235">
        <f aca="true" t="shared" si="0" ref="M11:AM11">+L11+1</f>
        <v>39237</v>
      </c>
      <c r="N11" s="235">
        <f t="shared" si="0"/>
        <v>39238</v>
      </c>
      <c r="O11" s="235">
        <f t="shared" si="0"/>
        <v>39239</v>
      </c>
      <c r="P11" s="235">
        <f t="shared" si="0"/>
        <v>39240</v>
      </c>
      <c r="Q11" s="235">
        <f t="shared" si="0"/>
        <v>39241</v>
      </c>
      <c r="R11" s="235">
        <f t="shared" si="0"/>
        <v>39242</v>
      </c>
      <c r="S11" s="235">
        <f t="shared" si="0"/>
        <v>39243</v>
      </c>
      <c r="T11" s="235">
        <f t="shared" si="0"/>
        <v>39244</v>
      </c>
      <c r="U11" s="235">
        <f t="shared" si="0"/>
        <v>39245</v>
      </c>
      <c r="V11" s="235">
        <f t="shared" si="0"/>
        <v>39246</v>
      </c>
      <c r="W11" s="235">
        <f t="shared" si="0"/>
        <v>39247</v>
      </c>
      <c r="X11" s="235">
        <f t="shared" si="0"/>
        <v>39248</v>
      </c>
      <c r="Y11" s="235">
        <f t="shared" si="0"/>
        <v>39249</v>
      </c>
      <c r="Z11" s="235">
        <f t="shared" si="0"/>
        <v>39250</v>
      </c>
      <c r="AA11" s="235">
        <f t="shared" si="0"/>
        <v>39251</v>
      </c>
      <c r="AB11" s="235">
        <f t="shared" si="0"/>
        <v>39252</v>
      </c>
      <c r="AC11" s="235">
        <f t="shared" si="0"/>
        <v>39253</v>
      </c>
      <c r="AD11" s="235">
        <f t="shared" si="0"/>
        <v>39254</v>
      </c>
      <c r="AE11" s="235">
        <f t="shared" si="0"/>
        <v>39255</v>
      </c>
      <c r="AF11" s="235">
        <f t="shared" si="0"/>
        <v>39256</v>
      </c>
      <c r="AG11" s="235">
        <f t="shared" si="0"/>
        <v>39257</v>
      </c>
      <c r="AH11" s="235">
        <f t="shared" si="0"/>
        <v>39258</v>
      </c>
      <c r="AI11" s="235">
        <f t="shared" si="0"/>
        <v>39259</v>
      </c>
      <c r="AJ11" s="235">
        <f t="shared" si="0"/>
        <v>39260</v>
      </c>
      <c r="AK11" s="235">
        <f t="shared" si="0"/>
        <v>39261</v>
      </c>
      <c r="AL11" s="235">
        <f t="shared" si="0"/>
        <v>39262</v>
      </c>
      <c r="AM11" s="235">
        <f t="shared" si="0"/>
        <v>39263</v>
      </c>
      <c r="AN11" s="237">
        <f>+AM11+1</f>
        <v>39264</v>
      </c>
      <c r="AO11" s="239">
        <f>+AN11+1</f>
        <v>39265</v>
      </c>
      <c r="AP11" s="25" t="s">
        <v>15</v>
      </c>
      <c r="AQ11" s="74" t="s">
        <v>16</v>
      </c>
      <c r="AR11" s="75" t="s">
        <v>17</v>
      </c>
      <c r="AS11" s="75" t="s">
        <v>18</v>
      </c>
      <c r="AT11" s="178" t="s">
        <v>19</v>
      </c>
      <c r="AU11" s="76" t="s">
        <v>20</v>
      </c>
      <c r="AV11" s="76" t="s">
        <v>21</v>
      </c>
      <c r="AW11" s="75" t="s">
        <v>22</v>
      </c>
      <c r="AX11" s="75" t="s">
        <v>23</v>
      </c>
      <c r="AY11" s="74" t="s">
        <v>24</v>
      </c>
      <c r="AZ11" s="74" t="s">
        <v>25</v>
      </c>
      <c r="BA11" s="77" t="s">
        <v>26</v>
      </c>
      <c r="BG11" s="98" t="s">
        <v>149</v>
      </c>
    </row>
    <row r="12" spans="1:60" ht="13.5" customHeight="1" thickBot="1">
      <c r="A12" s="275"/>
      <c r="B12" s="26"/>
      <c r="C12" s="78"/>
      <c r="D12" s="278"/>
      <c r="E12" s="281"/>
      <c r="F12" s="284"/>
      <c r="G12" s="287"/>
      <c r="H12" s="181"/>
      <c r="I12" s="258"/>
      <c r="J12" s="255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8"/>
      <c r="AO12" s="240"/>
      <c r="AP12" s="27">
        <v>1</v>
      </c>
      <c r="AQ12" s="28">
        <v>2</v>
      </c>
      <c r="AR12" s="28">
        <v>3</v>
      </c>
      <c r="AS12" s="28">
        <v>4</v>
      </c>
      <c r="AT12" s="28">
        <v>5</v>
      </c>
      <c r="AU12" s="28">
        <v>6</v>
      </c>
      <c r="AV12" s="29">
        <v>7</v>
      </c>
      <c r="AW12" s="29">
        <v>8</v>
      </c>
      <c r="AX12" s="29">
        <v>9</v>
      </c>
      <c r="AY12" s="29">
        <v>10</v>
      </c>
      <c r="AZ12" s="29">
        <v>11</v>
      </c>
      <c r="BA12" s="30">
        <v>12</v>
      </c>
      <c r="BG12" s="97">
        <v>39083</v>
      </c>
      <c r="BH12" s="98" t="s">
        <v>144</v>
      </c>
    </row>
    <row r="13" spans="1:60" ht="12">
      <c r="A13" s="232">
        <v>1</v>
      </c>
      <c r="B13" s="11"/>
      <c r="C13" s="11"/>
      <c r="D13" s="234"/>
      <c r="E13" s="218"/>
      <c r="F13" s="221" t="s">
        <v>150</v>
      </c>
      <c r="G13" s="223"/>
      <c r="H13" s="226">
        <v>8</v>
      </c>
      <c r="I13" s="208">
        <f>H13*IF(AND(TEXT($AK$11,"dd")="28",TEXT($AL$11,"dd")="01"),COUNTA(J13:AK13)-(COUNTIF(J13:AK13,"S")+COUNTIF(J13:AK13,"P")),IF(AND(TEXT($AL$11,"dd")="29",TEXT($AM$11,"dd")="01"),COUNTA(J13:AL13)-(COUNTIF(J13:AL13,"S")+COUNTIF(J13:AL13,"P")),IF(AND(TEXT($AM$11,"dd")="30",TEXT($AN$11,"dd")="01"),COUNTA(J13:AM13)-(COUNTIF(J13:AM13,"S")+COUNTIF(J13:AM13,"P")),COUNTA(J13:AN13)-(COUNTIF(J13:AN13,"S")+COUNTIF(J13:AN13,"P")))))</f>
        <v>160</v>
      </c>
      <c r="J13" s="84">
        <f aca="true" t="shared" si="1" ref="J13:AN13">IF(COUNTIF($BG$12:$BG$24,J$11),"S",IF(OR(WEEKDAY(J$11,2)=6,WEEKDAY(J$11,2)=7),"P",IF(K13="S",($H13-1),$H13)))</f>
        <v>8</v>
      </c>
      <c r="K13" s="84" t="str">
        <f t="shared" si="1"/>
        <v>P</v>
      </c>
      <c r="L13" s="84" t="str">
        <f t="shared" si="1"/>
        <v>P</v>
      </c>
      <c r="M13" s="84">
        <f t="shared" si="1"/>
        <v>8</v>
      </c>
      <c r="N13" s="84">
        <f t="shared" si="1"/>
        <v>8</v>
      </c>
      <c r="O13" s="122">
        <f t="shared" si="1"/>
        <v>8</v>
      </c>
      <c r="P13" s="84">
        <f t="shared" si="1"/>
        <v>8</v>
      </c>
      <c r="Q13" s="84">
        <f t="shared" si="1"/>
        <v>8</v>
      </c>
      <c r="R13" s="84" t="str">
        <f t="shared" si="1"/>
        <v>P</v>
      </c>
      <c r="S13" s="84" t="str">
        <f t="shared" si="1"/>
        <v>P</v>
      </c>
      <c r="T13" s="84">
        <f t="shared" si="1"/>
        <v>8</v>
      </c>
      <c r="U13" s="84">
        <f t="shared" si="1"/>
        <v>8</v>
      </c>
      <c r="V13" s="84">
        <f t="shared" si="1"/>
        <v>8</v>
      </c>
      <c r="W13" s="84">
        <f t="shared" si="1"/>
        <v>8</v>
      </c>
      <c r="X13" s="84">
        <f t="shared" si="1"/>
        <v>8</v>
      </c>
      <c r="Y13" s="84" t="str">
        <f t="shared" si="1"/>
        <v>P</v>
      </c>
      <c r="Z13" s="84" t="str">
        <f t="shared" si="1"/>
        <v>P</v>
      </c>
      <c r="AA13" s="84">
        <f t="shared" si="1"/>
        <v>8</v>
      </c>
      <c r="AB13" s="84">
        <f t="shared" si="1"/>
        <v>8</v>
      </c>
      <c r="AC13" s="84">
        <f t="shared" si="1"/>
        <v>8</v>
      </c>
      <c r="AD13" s="84">
        <f t="shared" si="1"/>
        <v>8</v>
      </c>
      <c r="AE13" s="84">
        <f t="shared" si="1"/>
        <v>8</v>
      </c>
      <c r="AF13" s="84" t="str">
        <f t="shared" si="1"/>
        <v>P</v>
      </c>
      <c r="AG13" s="84" t="str">
        <f t="shared" si="1"/>
        <v>P</v>
      </c>
      <c r="AH13" s="122" t="str">
        <f t="shared" si="1"/>
        <v>S</v>
      </c>
      <c r="AI13" s="122">
        <f t="shared" si="1"/>
        <v>8</v>
      </c>
      <c r="AJ13" s="122">
        <f t="shared" si="1"/>
        <v>8</v>
      </c>
      <c r="AK13" s="84">
        <f t="shared" si="1"/>
        <v>8</v>
      </c>
      <c r="AL13" s="84">
        <f t="shared" si="1"/>
        <v>8</v>
      </c>
      <c r="AM13" s="84" t="str">
        <f t="shared" si="1"/>
        <v>P</v>
      </c>
      <c r="AN13" s="124" t="str">
        <f t="shared" si="1"/>
        <v>P</v>
      </c>
      <c r="AO13" s="102">
        <f>IF(COUNTIF($BG$12:$BG$24,AO$11),"S",IF(OR(WEEKDAY(AO$11,2)=6,WEEKDAY(AO$11,2)=7),"P",$H13))</f>
        <v>8</v>
      </c>
      <c r="AP13" s="96">
        <f>IF(AND(TEXT($AK$11,"dd")="28",TEXT($AL$11,"dd")="01"),COUNT(J13:AK13),IF(AND(TEXT($AL$11,"dd")="29",TEXT($AM$11,"dd")="01"),COUNT(J13:AL13),IF(AND(TEXT($AM$11,"dd")="30",TEXT($AN$11,"dd")="01"),COUNT(J13:AM13),COUNT(J13:AN13))))</f>
        <v>20</v>
      </c>
      <c r="AQ13" s="85">
        <f>IF(AND(TEXT($AK$11,"dd")="28",TEXT($AL$11,"dd")="01"),SUM(J13:AK13),IF(AND(TEXT($AL$11,"dd")="29",TEXT($AM$11,"dd")="01"),SUM(J13:AL13),IF(AND(TEXT($AM$11,"dd")="30",TEXT($AN$11,"dd")="01"),SUM(J13:AM13),SUM(J13:AN13))))</f>
        <v>160</v>
      </c>
      <c r="AR13" s="32"/>
      <c r="AS13" s="33"/>
      <c r="AT13" s="33"/>
      <c r="AU13" s="33"/>
      <c r="AV13" s="33"/>
      <c r="AW13" s="33"/>
      <c r="AX13" s="33"/>
      <c r="AY13" s="34"/>
      <c r="AZ13" s="35"/>
      <c r="BA13" s="36"/>
      <c r="BG13" s="97">
        <v>39129</v>
      </c>
      <c r="BH13" s="98" t="s">
        <v>146</v>
      </c>
    </row>
    <row r="14" spans="1:59" ht="12" customHeight="1">
      <c r="A14" s="212"/>
      <c r="B14" s="11"/>
      <c r="C14" s="11"/>
      <c r="D14" s="215"/>
      <c r="E14" s="218"/>
      <c r="F14" s="221"/>
      <c r="G14" s="224"/>
      <c r="H14" s="227"/>
      <c r="I14" s="209"/>
      <c r="J14" s="79"/>
      <c r="K14" s="37"/>
      <c r="L14" s="37"/>
      <c r="M14" s="37"/>
      <c r="N14" s="37"/>
      <c r="O14" s="1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24"/>
      <c r="AI14" s="124"/>
      <c r="AJ14" s="37"/>
      <c r="AK14" s="37"/>
      <c r="AL14" s="37"/>
      <c r="AM14" s="37"/>
      <c r="AN14" s="124"/>
      <c r="AO14" s="103"/>
      <c r="AP14" s="99"/>
      <c r="AQ14" s="39"/>
      <c r="AR14" s="40"/>
      <c r="AS14" s="41"/>
      <c r="AT14" s="41"/>
      <c r="AU14" s="41"/>
      <c r="AV14" s="41"/>
      <c r="AW14" s="41"/>
      <c r="AX14" s="41"/>
      <c r="AY14" s="42"/>
      <c r="AZ14" s="43"/>
      <c r="BA14" s="44"/>
      <c r="BG14" s="97">
        <v>39152</v>
      </c>
    </row>
    <row r="15" spans="1:59" ht="12.75" customHeight="1" thickBot="1">
      <c r="A15" s="213"/>
      <c r="B15" s="45"/>
      <c r="C15" s="45"/>
      <c r="D15" s="216"/>
      <c r="E15" s="219"/>
      <c r="F15" s="222"/>
      <c r="G15" s="224"/>
      <c r="H15" s="228"/>
      <c r="I15" s="210"/>
      <c r="J15" s="160"/>
      <c r="K15" s="161"/>
      <c r="L15" s="161"/>
      <c r="M15" s="161"/>
      <c r="N15" s="161"/>
      <c r="O15" s="16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2"/>
      <c r="AJ15" s="163"/>
      <c r="AK15" s="161"/>
      <c r="AL15" s="161"/>
      <c r="AM15" s="161"/>
      <c r="AN15" s="164"/>
      <c r="AO15" s="165"/>
      <c r="AP15" s="166"/>
      <c r="AQ15" s="167"/>
      <c r="AR15" s="168"/>
      <c r="AS15" s="16"/>
      <c r="AT15" s="16"/>
      <c r="AU15" s="16"/>
      <c r="AV15" s="16"/>
      <c r="AW15" s="16"/>
      <c r="AX15" s="16"/>
      <c r="AY15" s="169"/>
      <c r="AZ15" s="170"/>
      <c r="BA15" s="171"/>
      <c r="BG15" s="97">
        <v>39153</v>
      </c>
    </row>
    <row r="16" spans="1:59" ht="12" customHeight="1">
      <c r="A16" s="211">
        <v>2</v>
      </c>
      <c r="B16" s="31"/>
      <c r="C16" s="31"/>
      <c r="D16" s="214"/>
      <c r="E16" s="217"/>
      <c r="F16" s="217" t="s">
        <v>177</v>
      </c>
      <c r="G16" s="223"/>
      <c r="H16" s="226">
        <v>8</v>
      </c>
      <c r="I16" s="208">
        <f>H16*IF(AND(TEXT($AK$11,"dd")="28",TEXT($AL$11,"dd")="01"),COUNTA(J16:AK16)-(COUNTIF(J16:AK16,"S")+COUNTIF(J16:AK16,"P")),IF(AND(TEXT($AL$11,"dd")="29",TEXT($AM$11,"dd")="01"),COUNTA(J16:AL16)-(COUNTIF(J16:AL16,"S")+COUNTIF(J16:AL16,"P")),IF(AND(TEXT($AM$11,"dd")="30",TEXT($AN$11,"dd")="01"),COUNTA(J16:AM16)-(COUNTIF(J16:AM16,"S")+COUNTIF(J16:AM16,"P")),COUNTA(J16:AN16)-(COUNTIF(J16:AN16,"S")+COUNTIF(J16:AN16,"P")))))</f>
        <v>160</v>
      </c>
      <c r="J16" s="175">
        <f aca="true" t="shared" si="2" ref="J16:AM16">IF(COUNTIF($BG$12:$BG$24,J$11),"S",IF(OR(WEEKDAY(J$11,2)=6,WEEKDAY(J$11,2)=7),"P",IF(K16="S",($H16-1),$H16)))</f>
        <v>8</v>
      </c>
      <c r="K16" s="84" t="str">
        <f t="shared" si="2"/>
        <v>P</v>
      </c>
      <c r="L16" s="84" t="str">
        <f t="shared" si="2"/>
        <v>P</v>
      </c>
      <c r="M16" s="84">
        <f t="shared" si="2"/>
        <v>8</v>
      </c>
      <c r="N16" s="84">
        <f t="shared" si="2"/>
        <v>8</v>
      </c>
      <c r="O16" s="122">
        <f t="shared" si="2"/>
        <v>8</v>
      </c>
      <c r="P16" s="84">
        <f t="shared" si="2"/>
        <v>8</v>
      </c>
      <c r="Q16" s="84">
        <f t="shared" si="2"/>
        <v>8</v>
      </c>
      <c r="R16" s="84" t="str">
        <f t="shared" si="2"/>
        <v>P</v>
      </c>
      <c r="S16" s="84" t="str">
        <f t="shared" si="2"/>
        <v>P</v>
      </c>
      <c r="T16" s="84">
        <f t="shared" si="2"/>
        <v>8</v>
      </c>
      <c r="U16" s="84">
        <f t="shared" si="2"/>
        <v>8</v>
      </c>
      <c r="V16" s="84">
        <f t="shared" si="2"/>
        <v>8</v>
      </c>
      <c r="W16" s="84">
        <f t="shared" si="2"/>
        <v>8</v>
      </c>
      <c r="X16" s="84">
        <f t="shared" si="2"/>
        <v>8</v>
      </c>
      <c r="Y16" s="84" t="str">
        <f t="shared" si="2"/>
        <v>P</v>
      </c>
      <c r="Z16" s="84" t="str">
        <f t="shared" si="2"/>
        <v>P</v>
      </c>
      <c r="AA16" s="84">
        <f t="shared" si="2"/>
        <v>8</v>
      </c>
      <c r="AB16" s="84">
        <f t="shared" si="2"/>
        <v>8</v>
      </c>
      <c r="AC16" s="84">
        <f t="shared" si="2"/>
        <v>8</v>
      </c>
      <c r="AD16" s="84">
        <f t="shared" si="2"/>
        <v>8</v>
      </c>
      <c r="AE16" s="84">
        <f t="shared" si="2"/>
        <v>8</v>
      </c>
      <c r="AF16" s="84" t="str">
        <f t="shared" si="2"/>
        <v>P</v>
      </c>
      <c r="AG16" s="122" t="str">
        <f t="shared" si="2"/>
        <v>P</v>
      </c>
      <c r="AH16" s="122" t="str">
        <f>IF(COUNTIF($BG$12:$BG$24,AH$11),"S",IF(OR(WEEKDAY(AH$11,2)=6,WEEKDAY(AH$11,2)=7),"P",IF(AI16="S",($H16-1),$H16)))</f>
        <v>S</v>
      </c>
      <c r="AI16" s="122">
        <f>IF(COUNTIF($BG$12:$BG$24,AI$11),"S",IF(OR(WEEKDAY(AI$11,2)=6,WEEKDAY(AI$11,2)=7),"P",IF(AJ16="S",($H16-1),$H16)))</f>
        <v>8</v>
      </c>
      <c r="AJ16" s="122">
        <f t="shared" si="2"/>
        <v>8</v>
      </c>
      <c r="AK16" s="84">
        <f t="shared" si="2"/>
        <v>8</v>
      </c>
      <c r="AL16" s="84">
        <f t="shared" si="2"/>
        <v>8</v>
      </c>
      <c r="AM16" s="84" t="str">
        <f t="shared" si="2"/>
        <v>P</v>
      </c>
      <c r="AN16" s="84" t="str">
        <f>IF(COUNTIF($BG$12:$BG$24,AN$11),"S",IF(OR(WEEKDAY(AN$11,2)=6,WEEKDAY(AN$11,2)=7),"P",IF(AO16="S",($H16-1),$H16)))</f>
        <v>P</v>
      </c>
      <c r="AO16" s="102">
        <f>IF(COUNTIF($BG$12:$BG$24,AO$11),"S",IF(OR(WEEKDAY(AO$11,2)=6,WEEKDAY(AO$11,2)=7),"P",$H16))</f>
        <v>8</v>
      </c>
      <c r="AP16" s="96">
        <f>IF(AND(TEXT($AK$11,"dd")="28",TEXT($AL$11,"dd")="01"),COUNT(J16:AK16),IF(AND(TEXT($AL$11,"dd")="29",TEXT($AM$11,"dd")="01"),COUNT(J16:AL16),IF(AND(TEXT($AM$11,"dd")="30",TEXT($AN$11,"dd")="01"),COUNT(J16:AM16),COUNT(J16:AN16))))</f>
        <v>20</v>
      </c>
      <c r="AQ16" s="85">
        <f>IF(AND(TEXT($AK$11,"dd")="28",TEXT($AL$11,"dd")="01"),SUM(J16:AK16),IF(AND(TEXT($AL$11,"dd")="29",TEXT($AM$11,"dd")="01"),SUM(J16:AL16),IF(AND(TEXT($AM$11,"dd")="30",TEXT($AN$11,"dd")="01"),SUM(J16:AM16),SUM(J16:AN16))))</f>
        <v>160</v>
      </c>
      <c r="AR16" s="32"/>
      <c r="AS16" s="33"/>
      <c r="AT16" s="33"/>
      <c r="AU16" s="33"/>
      <c r="AV16" s="33"/>
      <c r="AW16" s="33"/>
      <c r="AX16" s="33"/>
      <c r="AY16" s="34"/>
      <c r="AZ16" s="35"/>
      <c r="BA16" s="36"/>
      <c r="BG16" s="97">
        <v>39181</v>
      </c>
    </row>
    <row r="17" spans="1:59" ht="12" customHeight="1">
      <c r="A17" s="232"/>
      <c r="B17" s="11"/>
      <c r="C17" s="11"/>
      <c r="D17" s="215"/>
      <c r="E17" s="218"/>
      <c r="F17" s="218"/>
      <c r="G17" s="224"/>
      <c r="H17" s="227"/>
      <c r="I17" s="209"/>
      <c r="J17" s="79"/>
      <c r="K17" s="37"/>
      <c r="L17" s="37"/>
      <c r="M17" s="37"/>
      <c r="N17" s="37"/>
      <c r="O17" s="1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4"/>
      <c r="AI17" s="124"/>
      <c r="AJ17" s="37"/>
      <c r="AK17" s="37"/>
      <c r="AL17" s="37"/>
      <c r="AM17" s="37"/>
      <c r="AN17" s="124"/>
      <c r="AO17" s="103"/>
      <c r="AP17" s="100"/>
      <c r="AQ17" s="39"/>
      <c r="AR17" s="51"/>
      <c r="AS17" s="41"/>
      <c r="AT17" s="41"/>
      <c r="AU17" s="41"/>
      <c r="AV17" s="41"/>
      <c r="AW17" s="41"/>
      <c r="AX17" s="41"/>
      <c r="AY17" s="52"/>
      <c r="AZ17" s="53"/>
      <c r="BA17" s="44"/>
      <c r="BG17" s="97">
        <v>39203</v>
      </c>
    </row>
    <row r="18" spans="1:59" ht="12.75" customHeight="1" thickBot="1">
      <c r="A18" s="233"/>
      <c r="B18" s="11"/>
      <c r="C18" s="11"/>
      <c r="D18" s="216"/>
      <c r="E18" s="219"/>
      <c r="F18" s="219"/>
      <c r="G18" s="224"/>
      <c r="H18" s="228"/>
      <c r="I18" s="210"/>
      <c r="J18" s="80"/>
      <c r="K18" s="46"/>
      <c r="L18" s="46"/>
      <c r="M18" s="46"/>
      <c r="N18" s="46"/>
      <c r="O18" s="17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59"/>
      <c r="AH18" s="176"/>
      <c r="AI18" s="176"/>
      <c r="AJ18" s="159"/>
      <c r="AK18" s="46"/>
      <c r="AL18" s="46"/>
      <c r="AM18" s="46"/>
      <c r="AN18" s="177"/>
      <c r="AO18" s="104"/>
      <c r="AP18" s="101"/>
      <c r="AQ18" s="48"/>
      <c r="AR18" s="54"/>
      <c r="AS18" s="49"/>
      <c r="AT18" s="49"/>
      <c r="AU18" s="49"/>
      <c r="AV18" s="49"/>
      <c r="AW18" s="49"/>
      <c r="AX18" s="49"/>
      <c r="AY18" s="55"/>
      <c r="AZ18" s="56"/>
      <c r="BA18" s="50"/>
      <c r="BG18" s="97">
        <v>39258</v>
      </c>
    </row>
    <row r="19" spans="1:59" ht="15" customHeight="1">
      <c r="A19" s="211">
        <v>3</v>
      </c>
      <c r="B19" s="31"/>
      <c r="C19" s="31"/>
      <c r="D19" s="214"/>
      <c r="E19" s="217"/>
      <c r="F19" s="220" t="s">
        <v>27</v>
      </c>
      <c r="G19" s="223"/>
      <c r="H19" s="226">
        <v>8</v>
      </c>
      <c r="I19" s="208">
        <f>H19*IF(AND(TEXT($AK$11,"dd")="28",TEXT($AL$11,"dd")="01"),COUNTA(J19:AK19)-(COUNTIF(J19:AK19,"S")+COUNTIF(J19:AK19,"P")),IF(AND(TEXT($AL$11,"dd")="29",TEXT($AM$11,"dd")="01"),COUNTA(J19:AL19)-(COUNTIF(J19:AL19,"S")+COUNTIF(J19:AL19,"P")),IF(AND(TEXT($AM$11,"dd")="30",TEXT($AN$11,"dd")="01"),COUNTA(J19:AM19)-(COUNTIF(J19:AM19,"S")+COUNTIF(J19:AM19,"P")),COUNTA(J19:AN19)-(COUNTIF(J19:AN19,"S")+COUNTIF(J19:AN19,"P")))))</f>
        <v>160</v>
      </c>
      <c r="J19" s="175">
        <f aca="true" t="shared" si="3" ref="J19:AN19">IF(COUNTIF($BG$12:$BG$24,J$11),"S",IF(OR(WEEKDAY(J$11,2)=6,WEEKDAY(J$11,2)=7),"P",IF(K19="S",($H19-1),$H19)))</f>
        <v>8</v>
      </c>
      <c r="K19" s="84" t="str">
        <f t="shared" si="3"/>
        <v>P</v>
      </c>
      <c r="L19" s="84" t="str">
        <f t="shared" si="3"/>
        <v>P</v>
      </c>
      <c r="M19" s="84">
        <f t="shared" si="3"/>
        <v>8</v>
      </c>
      <c r="N19" s="84">
        <f t="shared" si="3"/>
        <v>8</v>
      </c>
      <c r="O19" s="122">
        <f t="shared" si="3"/>
        <v>8</v>
      </c>
      <c r="P19" s="84">
        <f t="shared" si="3"/>
        <v>8</v>
      </c>
      <c r="Q19" s="84">
        <f t="shared" si="3"/>
        <v>8</v>
      </c>
      <c r="R19" s="84" t="str">
        <f t="shared" si="3"/>
        <v>P</v>
      </c>
      <c r="S19" s="84" t="str">
        <f t="shared" si="3"/>
        <v>P</v>
      </c>
      <c r="T19" s="84">
        <f t="shared" si="3"/>
        <v>8</v>
      </c>
      <c r="U19" s="84">
        <f t="shared" si="3"/>
        <v>8</v>
      </c>
      <c r="V19" s="84">
        <f t="shared" si="3"/>
        <v>8</v>
      </c>
      <c r="W19" s="84">
        <f t="shared" si="3"/>
        <v>8</v>
      </c>
      <c r="X19" s="84">
        <f t="shared" si="3"/>
        <v>8</v>
      </c>
      <c r="Y19" s="84" t="str">
        <f t="shared" si="3"/>
        <v>P</v>
      </c>
      <c r="Z19" s="84" t="str">
        <f t="shared" si="3"/>
        <v>P</v>
      </c>
      <c r="AA19" s="84">
        <f t="shared" si="3"/>
        <v>8</v>
      </c>
      <c r="AB19" s="84">
        <f t="shared" si="3"/>
        <v>8</v>
      </c>
      <c r="AC19" s="84">
        <f t="shared" si="3"/>
        <v>8</v>
      </c>
      <c r="AD19" s="84">
        <f t="shared" si="3"/>
        <v>8</v>
      </c>
      <c r="AE19" s="84">
        <f t="shared" si="3"/>
        <v>8</v>
      </c>
      <c r="AF19" s="84" t="str">
        <f t="shared" si="3"/>
        <v>P</v>
      </c>
      <c r="AG19" s="122" t="str">
        <f t="shared" si="3"/>
        <v>P</v>
      </c>
      <c r="AH19" s="122" t="str">
        <f t="shared" si="3"/>
        <v>S</v>
      </c>
      <c r="AI19" s="122">
        <f t="shared" si="3"/>
        <v>8</v>
      </c>
      <c r="AJ19" s="122">
        <f t="shared" si="3"/>
        <v>8</v>
      </c>
      <c r="AK19" s="84">
        <f t="shared" si="3"/>
        <v>8</v>
      </c>
      <c r="AL19" s="84">
        <f t="shared" si="3"/>
        <v>8</v>
      </c>
      <c r="AM19" s="84" t="str">
        <f t="shared" si="3"/>
        <v>P</v>
      </c>
      <c r="AN19" s="84" t="str">
        <f t="shared" si="3"/>
        <v>P</v>
      </c>
      <c r="AO19" s="102">
        <f>IF(COUNTIF($BG$12:$BG$24,AO$11),"S",IF(OR(WEEKDAY(AO$11,2)=6,WEEKDAY(AO$11,2)=7),"P",$H19))</f>
        <v>8</v>
      </c>
      <c r="AP19" s="96">
        <f>IF(AND(TEXT($AK$11,"dd")="28",TEXT($AL$11,"dd")="01"),COUNT(J19:AK19),IF(AND(TEXT($AL$11,"dd")="29",TEXT($AM$11,"dd")="01"),COUNT(J19:AL19),IF(AND(TEXT($AM$11,"dd")="30",TEXT($AN$11,"dd")="01"),COUNT(J19:AM19),COUNT(J19:AN19))))</f>
        <v>20</v>
      </c>
      <c r="AQ19" s="85">
        <f>IF(AND(TEXT($AK$11,"dd")="28",TEXT($AL$11,"dd")="01"),SUM(J19:AK19),IF(AND(TEXT($AL$11,"dd")="29",TEXT($AM$11,"dd")="01"),SUM(J19:AL19),IF(AND(TEXT($AM$11,"dd")="30",TEXT($AN$11,"dd")="01"),SUM(J19:AM19),SUM(J19:AN19))))</f>
        <v>160</v>
      </c>
      <c r="AR19" s="32"/>
      <c r="AS19" s="33"/>
      <c r="AT19" s="33"/>
      <c r="AU19" s="33"/>
      <c r="AV19" s="33"/>
      <c r="AW19" s="33"/>
      <c r="AX19" s="33"/>
      <c r="AY19" s="57"/>
      <c r="AZ19" s="35"/>
      <c r="BA19" s="36"/>
      <c r="BG19" s="97">
        <v>39269</v>
      </c>
    </row>
    <row r="20" spans="1:59" ht="12" customHeight="1">
      <c r="A20" s="212"/>
      <c r="B20" s="11"/>
      <c r="C20" s="11"/>
      <c r="D20" s="215"/>
      <c r="E20" s="218"/>
      <c r="F20" s="221"/>
      <c r="G20" s="224"/>
      <c r="H20" s="227"/>
      <c r="I20" s="209"/>
      <c r="J20" s="79"/>
      <c r="K20" s="37"/>
      <c r="L20" s="37"/>
      <c r="M20" s="37"/>
      <c r="N20" s="37"/>
      <c r="O20" s="1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24"/>
      <c r="AI20" s="124"/>
      <c r="AJ20" s="37"/>
      <c r="AK20" s="37"/>
      <c r="AL20" s="37"/>
      <c r="AM20" s="37"/>
      <c r="AN20" s="124"/>
      <c r="AO20" s="103"/>
      <c r="AP20" s="100"/>
      <c r="AQ20" s="39"/>
      <c r="AR20" s="51"/>
      <c r="AS20" s="41"/>
      <c r="AT20" s="41"/>
      <c r="AU20" s="41"/>
      <c r="AV20" s="41"/>
      <c r="AW20" s="41"/>
      <c r="AX20" s="41"/>
      <c r="AY20" s="58"/>
      <c r="AZ20" s="53"/>
      <c r="BA20" s="44"/>
      <c r="BG20" s="97">
        <v>39309</v>
      </c>
    </row>
    <row r="21" spans="1:59" ht="12.75" customHeight="1" thickBot="1">
      <c r="A21" s="213"/>
      <c r="B21" s="45"/>
      <c r="C21" s="45"/>
      <c r="D21" s="216"/>
      <c r="E21" s="219"/>
      <c r="F21" s="222"/>
      <c r="G21" s="224"/>
      <c r="H21" s="228"/>
      <c r="I21" s="210"/>
      <c r="J21" s="80"/>
      <c r="K21" s="46"/>
      <c r="L21" s="46"/>
      <c r="M21" s="46"/>
      <c r="N21" s="46"/>
      <c r="O21" s="17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59"/>
      <c r="AH21" s="176"/>
      <c r="AI21" s="176"/>
      <c r="AJ21" s="159"/>
      <c r="AK21" s="46"/>
      <c r="AL21" s="46"/>
      <c r="AM21" s="46"/>
      <c r="AN21" s="177"/>
      <c r="AO21" s="104"/>
      <c r="AP21" s="101"/>
      <c r="AQ21" s="48"/>
      <c r="AR21" s="54"/>
      <c r="AS21" s="49"/>
      <c r="AT21" s="49"/>
      <c r="AU21" s="49"/>
      <c r="AV21" s="49"/>
      <c r="AW21" s="49"/>
      <c r="AX21" s="49"/>
      <c r="AY21" s="59"/>
      <c r="AZ21" s="56"/>
      <c r="BA21" s="50"/>
      <c r="BG21" s="97">
        <v>39387</v>
      </c>
    </row>
    <row r="22" spans="1:59" ht="12" customHeight="1">
      <c r="A22" s="211">
        <v>4</v>
      </c>
      <c r="B22" s="60"/>
      <c r="C22" s="60"/>
      <c r="D22" s="214"/>
      <c r="E22" s="217"/>
      <c r="F22" s="220" t="s">
        <v>27</v>
      </c>
      <c r="G22" s="223"/>
      <c r="H22" s="226">
        <v>8</v>
      </c>
      <c r="I22" s="208">
        <f>H22*IF(AND(TEXT($AK$11,"dd")="28",TEXT($AL$11,"dd")="01"),COUNTA(J22:AK22)-(COUNTIF(J22:AK22,"S")+COUNTIF(J22:AK22,"P")),IF(AND(TEXT($AL$11,"dd")="29",TEXT($AM$11,"dd")="01"),COUNTA(J22:AL22)-(COUNTIF(J22:AL22,"S")+COUNTIF(J22:AL22,"P")),IF(AND(TEXT($AM$11,"dd")="30",TEXT($AN$11,"dd")="01"),COUNTA(J22:AM22)-(COUNTIF(J22:AM22,"S")+COUNTIF(J22:AM22,"P")),COUNTA(J22:AN22)-(COUNTIF(J22:AN22,"S")+COUNTIF(J22:AN22,"P")))))</f>
        <v>160</v>
      </c>
      <c r="J22" s="84">
        <f aca="true" t="shared" si="4" ref="J22:AG22">IF(COUNTIF($BG$12:$BG$24,J$11),"S",IF(OR(WEEKDAY(J$11,2)=6,WEEKDAY(J$11,2)=7),"P",IF(K22="S",($H22-1),$H22)))</f>
        <v>8</v>
      </c>
      <c r="K22" s="123" t="str">
        <f t="shared" si="4"/>
        <v>P</v>
      </c>
      <c r="L22" s="123" t="str">
        <f t="shared" si="4"/>
        <v>P</v>
      </c>
      <c r="M22" s="123">
        <f t="shared" si="4"/>
        <v>8</v>
      </c>
      <c r="N22" s="123">
        <f t="shared" si="4"/>
        <v>8</v>
      </c>
      <c r="O22" s="162">
        <f t="shared" si="4"/>
        <v>8</v>
      </c>
      <c r="P22" s="123">
        <f t="shared" si="4"/>
        <v>8</v>
      </c>
      <c r="Q22" s="123">
        <f t="shared" si="4"/>
        <v>8</v>
      </c>
      <c r="R22" s="123" t="str">
        <f t="shared" si="4"/>
        <v>P</v>
      </c>
      <c r="S22" s="123" t="str">
        <f t="shared" si="4"/>
        <v>P</v>
      </c>
      <c r="T22" s="123">
        <f t="shared" si="4"/>
        <v>8</v>
      </c>
      <c r="U22" s="123">
        <f t="shared" si="4"/>
        <v>8</v>
      </c>
      <c r="V22" s="123">
        <f t="shared" si="4"/>
        <v>8</v>
      </c>
      <c r="W22" s="123">
        <f t="shared" si="4"/>
        <v>8</v>
      </c>
      <c r="X22" s="123">
        <f t="shared" si="4"/>
        <v>8</v>
      </c>
      <c r="Y22" s="123" t="str">
        <f t="shared" si="4"/>
        <v>P</v>
      </c>
      <c r="Z22" s="123" t="str">
        <f t="shared" si="4"/>
        <v>P</v>
      </c>
      <c r="AA22" s="123">
        <f t="shared" si="4"/>
        <v>8</v>
      </c>
      <c r="AB22" s="123">
        <f t="shared" si="4"/>
        <v>8</v>
      </c>
      <c r="AC22" s="123">
        <f t="shared" si="4"/>
        <v>8</v>
      </c>
      <c r="AD22" s="123">
        <f t="shared" si="4"/>
        <v>8</v>
      </c>
      <c r="AE22" s="123">
        <f t="shared" si="4"/>
        <v>8</v>
      </c>
      <c r="AF22" s="123" t="str">
        <f t="shared" si="4"/>
        <v>P</v>
      </c>
      <c r="AG22" s="123" t="str">
        <f t="shared" si="4"/>
        <v>P</v>
      </c>
      <c r="AH22" s="123" t="str">
        <f aca="true" t="shared" si="5" ref="AH22:AN22">IF(COUNTIF($BG$12:$BG$24,AH$11),"S",IF(OR(WEEKDAY(AH$11,2)=6,WEEKDAY(AH$11,2)=7),"P",IF(AI22="S",($H22-1),$H22)))</f>
        <v>S</v>
      </c>
      <c r="AI22" s="123">
        <f t="shared" si="5"/>
        <v>8</v>
      </c>
      <c r="AJ22" s="123">
        <f t="shared" si="5"/>
        <v>8</v>
      </c>
      <c r="AK22" s="123">
        <f t="shared" si="5"/>
        <v>8</v>
      </c>
      <c r="AL22" s="123">
        <f t="shared" si="5"/>
        <v>8</v>
      </c>
      <c r="AM22" s="123" t="str">
        <f t="shared" si="5"/>
        <v>P</v>
      </c>
      <c r="AN22" s="123" t="str">
        <f t="shared" si="5"/>
        <v>P</v>
      </c>
      <c r="AO22" s="172">
        <f>IF(COUNTIF($BG$12:$BG$24,AO$11),"S",IF(OR(WEEKDAY(AO$11,2)=6,WEEKDAY(AO$11,2)=7),"P",$H22))</f>
        <v>8</v>
      </c>
      <c r="AP22" s="99">
        <f>IF(AND(TEXT($AK$11,"dd")="28",TEXT($AL$11,"dd")="01"),COUNT(J22:AK22),IF(AND(TEXT($AL$11,"dd")="29",TEXT($AM$11,"dd")="01"),COUNT(J22:AL22),IF(AND(TEXT($AM$11,"dd")="30",TEXT($AN$11,"dd")="01"),COUNT(J22:AM22),COUNT(J22:AN22))))</f>
        <v>20</v>
      </c>
      <c r="AQ22" s="173">
        <f>IF(AND(TEXT($AK$11,"dd")="28",TEXT($AL$11,"dd")="01"),SUM(J22:AK22),IF(AND(TEXT($AL$11,"dd")="29",TEXT($AM$11,"dd")="01"),SUM(J22:AL22),IF(AND(TEXT($AM$11,"dd")="30",TEXT($AN$11,"dd")="01"),SUM(J22:AM22),SUM(J22:AN22))))</f>
        <v>160</v>
      </c>
      <c r="AR22" s="40"/>
      <c r="AS22" s="41"/>
      <c r="AT22" s="41"/>
      <c r="AU22" s="41"/>
      <c r="AV22" s="41"/>
      <c r="AW22" s="41"/>
      <c r="AX22" s="41"/>
      <c r="AY22" s="42"/>
      <c r="AZ22" s="43"/>
      <c r="BA22" s="174"/>
      <c r="BG22" s="97">
        <v>39388</v>
      </c>
    </row>
    <row r="23" spans="1:59" ht="12" customHeight="1">
      <c r="A23" s="212"/>
      <c r="B23" s="61"/>
      <c r="C23" s="61"/>
      <c r="D23" s="215"/>
      <c r="E23" s="218"/>
      <c r="F23" s="221"/>
      <c r="G23" s="224"/>
      <c r="H23" s="227"/>
      <c r="I23" s="209"/>
      <c r="J23" s="79"/>
      <c r="K23" s="37"/>
      <c r="L23" s="37"/>
      <c r="M23" s="37"/>
      <c r="N23" s="37"/>
      <c r="O23" s="1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103"/>
      <c r="AP23" s="100"/>
      <c r="AQ23" s="39"/>
      <c r="AR23" s="51"/>
      <c r="AS23" s="41"/>
      <c r="AT23" s="41"/>
      <c r="AU23" s="41"/>
      <c r="AV23" s="41"/>
      <c r="AW23" s="41"/>
      <c r="AX23" s="41"/>
      <c r="AY23" s="52"/>
      <c r="AZ23" s="53"/>
      <c r="BA23" s="44"/>
      <c r="BG23" s="97">
        <v>39440</v>
      </c>
    </row>
    <row r="24" spans="1:59" ht="12.75" customHeight="1" thickBot="1">
      <c r="A24" s="213"/>
      <c r="B24" s="62"/>
      <c r="C24" s="62"/>
      <c r="D24" s="216"/>
      <c r="E24" s="219"/>
      <c r="F24" s="222"/>
      <c r="G24" s="224"/>
      <c r="H24" s="228"/>
      <c r="I24" s="210"/>
      <c r="J24" s="80"/>
      <c r="K24" s="46"/>
      <c r="L24" s="46"/>
      <c r="M24" s="46"/>
      <c r="N24" s="46"/>
      <c r="O24" s="1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104"/>
      <c r="AP24" s="101"/>
      <c r="AQ24" s="48"/>
      <c r="AR24" s="54"/>
      <c r="AS24" s="49"/>
      <c r="AT24" s="49"/>
      <c r="AU24" s="49"/>
      <c r="AV24" s="49"/>
      <c r="AW24" s="49"/>
      <c r="AX24" s="49"/>
      <c r="AY24" s="55"/>
      <c r="AZ24" s="56"/>
      <c r="BA24" s="50"/>
      <c r="BG24" s="97">
        <v>39441</v>
      </c>
    </row>
    <row r="25" spans="1:59" ht="12" customHeight="1">
      <c r="A25" s="211"/>
      <c r="B25" s="31"/>
      <c r="C25" s="31"/>
      <c r="D25" s="214"/>
      <c r="E25" s="217"/>
      <c r="F25" s="217"/>
      <c r="G25" s="223"/>
      <c r="H25" s="226"/>
      <c r="I25" s="208"/>
      <c r="J25" s="84"/>
      <c r="K25" s="84"/>
      <c r="L25" s="84"/>
      <c r="M25" s="84"/>
      <c r="N25" s="84"/>
      <c r="O25" s="122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102"/>
      <c r="AP25" s="96"/>
      <c r="AQ25" s="85"/>
      <c r="AR25" s="32"/>
      <c r="AS25" s="33"/>
      <c r="AT25" s="33"/>
      <c r="AU25" s="33"/>
      <c r="AV25" s="33"/>
      <c r="AW25" s="33"/>
      <c r="AX25" s="33"/>
      <c r="AY25" s="34"/>
      <c r="AZ25" s="35"/>
      <c r="BA25" s="36"/>
      <c r="BG25" s="97">
        <v>39441</v>
      </c>
    </row>
    <row r="26" spans="1:59" ht="12" customHeight="1">
      <c r="A26" s="212"/>
      <c r="B26" s="11"/>
      <c r="C26" s="11"/>
      <c r="D26" s="215"/>
      <c r="E26" s="218"/>
      <c r="F26" s="218"/>
      <c r="G26" s="224"/>
      <c r="H26" s="227"/>
      <c r="I26" s="209"/>
      <c r="J26" s="79"/>
      <c r="K26" s="37"/>
      <c r="L26" s="37"/>
      <c r="M26" s="37"/>
      <c r="N26" s="37"/>
      <c r="O26" s="1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103"/>
      <c r="AP26" s="100"/>
      <c r="AQ26" s="39"/>
      <c r="AR26" s="51"/>
      <c r="AS26" s="41"/>
      <c r="AT26" s="41"/>
      <c r="AU26" s="41"/>
      <c r="AV26" s="41"/>
      <c r="AW26" s="41"/>
      <c r="AX26" s="41"/>
      <c r="AY26" s="52"/>
      <c r="AZ26" s="53"/>
      <c r="BA26" s="44"/>
      <c r="BG26" s="97"/>
    </row>
    <row r="27" spans="1:59" ht="12.75" customHeight="1" thickBot="1">
      <c r="A27" s="213"/>
      <c r="B27" s="45"/>
      <c r="C27" s="45"/>
      <c r="D27" s="216"/>
      <c r="E27" s="219"/>
      <c r="F27" s="219"/>
      <c r="G27" s="225"/>
      <c r="H27" s="228"/>
      <c r="I27" s="210"/>
      <c r="J27" s="80"/>
      <c r="K27" s="46"/>
      <c r="L27" s="46"/>
      <c r="M27" s="46"/>
      <c r="N27" s="46"/>
      <c r="O27" s="1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104"/>
      <c r="AP27" s="101"/>
      <c r="AQ27" s="48"/>
      <c r="AR27" s="54"/>
      <c r="AS27" s="49"/>
      <c r="AT27" s="49"/>
      <c r="AU27" s="49"/>
      <c r="AV27" s="49"/>
      <c r="AW27" s="49"/>
      <c r="AX27" s="49"/>
      <c r="AY27" s="55"/>
      <c r="AZ27" s="56"/>
      <c r="BA27" s="50"/>
      <c r="BG27" s="97"/>
    </row>
    <row r="28" spans="1:59" ht="12" customHeight="1">
      <c r="A28" s="211"/>
      <c r="B28" s="31"/>
      <c r="C28" s="31"/>
      <c r="D28" s="214"/>
      <c r="E28" s="217"/>
      <c r="F28" s="220"/>
      <c r="G28" s="223"/>
      <c r="H28" s="226"/>
      <c r="I28" s="20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02"/>
      <c r="AP28" s="96"/>
      <c r="AQ28" s="85"/>
      <c r="AR28" s="32"/>
      <c r="AS28" s="33"/>
      <c r="AT28" s="33"/>
      <c r="AU28" s="33"/>
      <c r="AV28" s="33"/>
      <c r="AW28" s="33"/>
      <c r="AX28" s="33"/>
      <c r="AY28" s="34"/>
      <c r="AZ28" s="35"/>
      <c r="BA28" s="36"/>
      <c r="BG28" s="97"/>
    </row>
    <row r="29" spans="1:59" ht="12" customHeight="1">
      <c r="A29" s="212"/>
      <c r="B29" s="11"/>
      <c r="C29" s="11"/>
      <c r="D29" s="215"/>
      <c r="E29" s="218"/>
      <c r="F29" s="221"/>
      <c r="G29" s="224"/>
      <c r="H29" s="227"/>
      <c r="I29" s="209"/>
      <c r="J29" s="7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103"/>
      <c r="AP29" s="100"/>
      <c r="AQ29" s="39"/>
      <c r="AR29" s="51"/>
      <c r="AS29" s="41"/>
      <c r="AT29" s="41"/>
      <c r="AU29" s="41"/>
      <c r="AV29" s="41"/>
      <c r="AW29" s="41"/>
      <c r="AX29" s="41"/>
      <c r="AY29" s="52"/>
      <c r="AZ29" s="53"/>
      <c r="BA29" s="44"/>
      <c r="BG29" s="97"/>
    </row>
    <row r="30" spans="1:59" ht="12.75" customHeight="1" thickBot="1">
      <c r="A30" s="213"/>
      <c r="B30" s="45"/>
      <c r="C30" s="45"/>
      <c r="D30" s="216"/>
      <c r="E30" s="219"/>
      <c r="F30" s="222"/>
      <c r="G30" s="225"/>
      <c r="H30" s="228"/>
      <c r="I30" s="210"/>
      <c r="J30" s="8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104"/>
      <c r="AP30" s="101"/>
      <c r="AQ30" s="48"/>
      <c r="AR30" s="54"/>
      <c r="AS30" s="49"/>
      <c r="AT30" s="49"/>
      <c r="AU30" s="49"/>
      <c r="AV30" s="49"/>
      <c r="AW30" s="49"/>
      <c r="AX30" s="49"/>
      <c r="AY30" s="55"/>
      <c r="AZ30" s="56"/>
      <c r="BA30" s="50"/>
      <c r="BG30" s="97"/>
    </row>
    <row r="31" spans="1:59" s="23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90" t="s">
        <v>28</v>
      </c>
      <c r="AI31" s="191"/>
      <c r="AJ31" s="190"/>
      <c r="AK31" s="190"/>
      <c r="AL31" s="190"/>
      <c r="AM31" s="190"/>
      <c r="AN31" s="190"/>
      <c r="AO31" s="192"/>
      <c r="AP31" s="63">
        <f>SUM(AP13:AP30)</f>
        <v>80</v>
      </c>
      <c r="AQ31" s="63">
        <f>SUM(AQ13:AQ30)</f>
        <v>640</v>
      </c>
      <c r="AR31" s="64"/>
      <c r="AS31" s="65"/>
      <c r="AT31" s="65"/>
      <c r="AU31" s="65"/>
      <c r="AV31" s="65"/>
      <c r="AW31" s="65"/>
      <c r="AX31" s="65"/>
      <c r="AY31" s="66"/>
      <c r="AZ31" s="65"/>
      <c r="BA31" s="67"/>
      <c r="BG31" s="97"/>
    </row>
    <row r="32" spans="1:59" ht="7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G32" s="97"/>
    </row>
    <row r="33" spans="1:59" ht="23.25" customHeight="1" thickBot="1">
      <c r="A33" s="2"/>
      <c r="B33" s="2"/>
      <c r="C33" s="2"/>
      <c r="D33" s="2"/>
      <c r="E33" s="196" t="s">
        <v>29</v>
      </c>
      <c r="F33" s="197"/>
      <c r="G33" s="197"/>
      <c r="H33" s="198"/>
      <c r="I33" s="199"/>
      <c r="J33" s="107" t="s">
        <v>30</v>
      </c>
      <c r="K33" s="105" t="s">
        <v>31</v>
      </c>
      <c r="L33" s="106" t="s">
        <v>32</v>
      </c>
      <c r="M33" s="107" t="s">
        <v>33</v>
      </c>
      <c r="N33" s="105" t="s">
        <v>34</v>
      </c>
      <c r="O33" s="108" t="s">
        <v>35</v>
      </c>
      <c r="P33" s="107" t="s">
        <v>36</v>
      </c>
      <c r="Q33" s="105" t="s">
        <v>37</v>
      </c>
      <c r="R33" s="105" t="s">
        <v>38</v>
      </c>
      <c r="S33" s="105" t="s">
        <v>39</v>
      </c>
      <c r="T33" s="105" t="s">
        <v>40</v>
      </c>
      <c r="U33" s="105" t="s">
        <v>41</v>
      </c>
      <c r="V33" s="105" t="s">
        <v>42</v>
      </c>
      <c r="W33" s="105" t="s">
        <v>43</v>
      </c>
      <c r="X33" s="105" t="s">
        <v>44</v>
      </c>
      <c r="Y33" s="108" t="s">
        <v>45</v>
      </c>
      <c r="Z33" s="107" t="s">
        <v>46</v>
      </c>
      <c r="AA33" s="105" t="s">
        <v>47</v>
      </c>
      <c r="AB33" s="105" t="s">
        <v>48</v>
      </c>
      <c r="AC33" s="105" t="s">
        <v>49</v>
      </c>
      <c r="AD33" s="105" t="s">
        <v>50</v>
      </c>
      <c r="AE33" s="105" t="s">
        <v>51</v>
      </c>
      <c r="AF33" s="105" t="s">
        <v>52</v>
      </c>
      <c r="AG33" s="105" t="s">
        <v>53</v>
      </c>
      <c r="AH33" s="105" t="s">
        <v>54</v>
      </c>
      <c r="AI33" s="105" t="s">
        <v>55</v>
      </c>
      <c r="AJ33" s="112" t="s">
        <v>56</v>
      </c>
      <c r="AK33" s="2"/>
      <c r="AL33" s="2"/>
      <c r="AM33" s="2"/>
      <c r="AN33" s="2"/>
      <c r="AO33" s="2"/>
      <c r="AP33" s="2"/>
      <c r="AQ33" s="2"/>
      <c r="AR33" s="2"/>
      <c r="AS33" s="2"/>
      <c r="AU33" s="2"/>
      <c r="AV33" s="2"/>
      <c r="AW33" s="2"/>
      <c r="AX33" s="2"/>
      <c r="AY33" s="2"/>
      <c r="AZ33" s="2"/>
      <c r="BA33" s="2"/>
      <c r="BB33" s="2"/>
      <c r="BG33" s="97"/>
    </row>
    <row r="34" spans="1:59" ht="12.75">
      <c r="A34" s="2"/>
      <c r="B34" s="2"/>
      <c r="C34" s="2"/>
      <c r="D34" s="2"/>
      <c r="E34" s="200" t="s">
        <v>57</v>
      </c>
      <c r="F34" s="201"/>
      <c r="G34" s="201"/>
      <c r="H34" s="202"/>
      <c r="I34" s="203"/>
      <c r="J34" s="93">
        <f>SUMIF($AY$13:$AY$30,J$33,$AZ$13:$AZ$30)</f>
        <v>0</v>
      </c>
      <c r="K34" s="94">
        <f aca="true" t="shared" si="6" ref="K34:AJ34">SUMIF($AY$13:$AY$30,K$33,$AZ$13:$AZ$30)</f>
        <v>0</v>
      </c>
      <c r="L34" s="95">
        <f t="shared" si="6"/>
        <v>0</v>
      </c>
      <c r="M34" s="93">
        <f t="shared" si="6"/>
        <v>0</v>
      </c>
      <c r="N34" s="94">
        <f t="shared" si="6"/>
        <v>0</v>
      </c>
      <c r="O34" s="95">
        <f t="shared" si="6"/>
        <v>0</v>
      </c>
      <c r="P34" s="93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5">
        <f t="shared" si="6"/>
        <v>0</v>
      </c>
      <c r="Z34" s="93">
        <f t="shared" si="6"/>
        <v>0</v>
      </c>
      <c r="AA34" s="94">
        <f t="shared" si="6"/>
        <v>0</v>
      </c>
      <c r="AB34" s="94">
        <f t="shared" si="6"/>
        <v>0</v>
      </c>
      <c r="AC34" s="94">
        <f t="shared" si="6"/>
        <v>0</v>
      </c>
      <c r="AD34" s="94">
        <f t="shared" si="6"/>
        <v>0</v>
      </c>
      <c r="AE34" s="94">
        <f t="shared" si="6"/>
        <v>0</v>
      </c>
      <c r="AF34" s="94">
        <f t="shared" si="6"/>
        <v>0</v>
      </c>
      <c r="AG34" s="94">
        <f t="shared" si="6"/>
        <v>0</v>
      </c>
      <c r="AH34" s="94">
        <f t="shared" si="6"/>
        <v>0</v>
      </c>
      <c r="AI34" s="94">
        <f t="shared" si="6"/>
        <v>0</v>
      </c>
      <c r="AJ34" s="95">
        <f t="shared" si="6"/>
        <v>0</v>
      </c>
      <c r="AK34" s="2"/>
      <c r="AL34" s="2"/>
      <c r="AM34" s="2"/>
      <c r="AN34" s="2"/>
      <c r="AO34" s="2"/>
      <c r="AP34" s="2"/>
      <c r="AQ34" s="2"/>
      <c r="AR34" s="2"/>
      <c r="AS34" s="2"/>
      <c r="AU34" s="2"/>
      <c r="AV34" s="2"/>
      <c r="AW34" s="2"/>
      <c r="AX34" s="2"/>
      <c r="AY34" s="2"/>
      <c r="AZ34" s="2"/>
      <c r="BA34" s="2"/>
      <c r="BB34" s="2"/>
      <c r="BG34" s="97"/>
    </row>
    <row r="35" spans="1:54" ht="13.5" thickBot="1">
      <c r="A35" s="2"/>
      <c r="B35" s="2"/>
      <c r="C35" s="2"/>
      <c r="D35" s="2"/>
      <c r="E35" s="204" t="s">
        <v>58</v>
      </c>
      <c r="F35" s="205"/>
      <c r="G35" s="205"/>
      <c r="H35" s="206"/>
      <c r="I35" s="207"/>
      <c r="J35" s="111">
        <f>SUMIF($AY$13:$AY$30,J$33,$BA$13:$BA$30)</f>
        <v>0</v>
      </c>
      <c r="K35" s="109">
        <f aca="true" t="shared" si="7" ref="K35:AJ35">SUMIF($AY$13:$AY$30,K$33,$BA$13:$BA$30)</f>
        <v>0</v>
      </c>
      <c r="L35" s="110">
        <f t="shared" si="7"/>
        <v>0</v>
      </c>
      <c r="M35" s="111">
        <f t="shared" si="7"/>
        <v>0</v>
      </c>
      <c r="N35" s="109">
        <f t="shared" si="7"/>
        <v>0</v>
      </c>
      <c r="O35" s="110">
        <f t="shared" si="7"/>
        <v>0</v>
      </c>
      <c r="P35" s="111">
        <f t="shared" si="7"/>
        <v>0</v>
      </c>
      <c r="Q35" s="109">
        <f t="shared" si="7"/>
        <v>0</v>
      </c>
      <c r="R35" s="109">
        <f t="shared" si="7"/>
        <v>0</v>
      </c>
      <c r="S35" s="109">
        <f t="shared" si="7"/>
        <v>0</v>
      </c>
      <c r="T35" s="109">
        <f t="shared" si="7"/>
        <v>0</v>
      </c>
      <c r="U35" s="109">
        <f t="shared" si="7"/>
        <v>0</v>
      </c>
      <c r="V35" s="109">
        <f t="shared" si="7"/>
        <v>0</v>
      </c>
      <c r="W35" s="109">
        <f t="shared" si="7"/>
        <v>0</v>
      </c>
      <c r="X35" s="109">
        <f t="shared" si="7"/>
        <v>0</v>
      </c>
      <c r="Y35" s="110">
        <f t="shared" si="7"/>
        <v>0</v>
      </c>
      <c r="Z35" s="111">
        <f t="shared" si="7"/>
        <v>0</v>
      </c>
      <c r="AA35" s="109">
        <f t="shared" si="7"/>
        <v>0</v>
      </c>
      <c r="AB35" s="109">
        <f t="shared" si="7"/>
        <v>0</v>
      </c>
      <c r="AC35" s="109">
        <f t="shared" si="7"/>
        <v>0</v>
      </c>
      <c r="AD35" s="109">
        <f t="shared" si="7"/>
        <v>0</v>
      </c>
      <c r="AE35" s="109">
        <f t="shared" si="7"/>
        <v>0</v>
      </c>
      <c r="AF35" s="109">
        <f t="shared" si="7"/>
        <v>0</v>
      </c>
      <c r="AG35" s="109">
        <f t="shared" si="7"/>
        <v>0</v>
      </c>
      <c r="AH35" s="109">
        <f t="shared" si="7"/>
        <v>0</v>
      </c>
      <c r="AI35" s="109">
        <f t="shared" si="7"/>
        <v>0</v>
      </c>
      <c r="AJ35" s="110">
        <f t="shared" si="7"/>
        <v>0</v>
      </c>
      <c r="AK35" s="2"/>
      <c r="AL35" s="2"/>
      <c r="AM35" s="2"/>
      <c r="AN35" s="2"/>
      <c r="AO35" s="2"/>
      <c r="AP35" s="2"/>
      <c r="AQ35" s="2"/>
      <c r="AR35" s="2"/>
      <c r="AS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"/>
      <c r="B36" s="2"/>
      <c r="C36" s="2"/>
      <c r="D36" s="2"/>
      <c r="E36" s="114"/>
      <c r="F36" s="115"/>
      <c r="G36" s="115"/>
      <c r="H36" s="115"/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"/>
      <c r="AL36" s="2"/>
      <c r="AM36" s="2"/>
      <c r="AN36" s="2"/>
      <c r="AO36" s="2"/>
      <c r="AP36" s="2"/>
      <c r="AQ36" s="2"/>
      <c r="AR36" s="2"/>
      <c r="AS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2"/>
      <c r="B37" s="2"/>
      <c r="C37" s="2"/>
      <c r="D37" s="2"/>
      <c r="E37" s="114"/>
      <c r="F37" s="115"/>
      <c r="G37" s="115"/>
      <c r="H37" s="115"/>
      <c r="I37" s="11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</row>
    <row r="38" spans="1:54" ht="15" customHeight="1">
      <c r="A38" s="2"/>
      <c r="B38" s="2"/>
      <c r="C38" s="2"/>
      <c r="D38" s="2"/>
      <c r="E38" s="184" t="s">
        <v>59</v>
      </c>
      <c r="F38" s="184"/>
      <c r="G38" s="184"/>
      <c r="H38" s="81"/>
      <c r="I38" s="120"/>
      <c r="J38" s="120"/>
      <c r="K38" s="120"/>
      <c r="L38" s="120"/>
      <c r="M38" s="120"/>
      <c r="N38" s="120"/>
      <c r="O38" s="182"/>
      <c r="P38" s="182"/>
      <c r="Q38" s="182"/>
      <c r="R38" s="182"/>
      <c r="S38" s="68"/>
      <c r="T38" s="121"/>
      <c r="U38" s="121"/>
      <c r="V38" s="121"/>
      <c r="W38" s="121"/>
      <c r="X38" s="121"/>
      <c r="Z38" s="121"/>
      <c r="AE38" s="121"/>
      <c r="AF38" s="121"/>
      <c r="AG38" s="121"/>
      <c r="AH38" s="121"/>
      <c r="AI38" s="121"/>
      <c r="AJ38" s="121"/>
      <c r="AK38"/>
      <c r="AL38"/>
      <c r="AM38"/>
      <c r="AN38"/>
      <c r="AO38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</row>
    <row r="39" spans="1:54" ht="12" customHeight="1">
      <c r="A39" s="2"/>
      <c r="B39" s="2" t="s">
        <v>60</v>
      </c>
      <c r="C39" s="2"/>
      <c r="D39" s="2"/>
      <c r="E39" s="68"/>
      <c r="F39" s="68"/>
      <c r="G39" s="68"/>
      <c r="H39" s="68"/>
      <c r="I39" s="68"/>
      <c r="J39" s="68"/>
      <c r="K39" s="68" t="s">
        <v>61</v>
      </c>
      <c r="L39" s="68"/>
      <c r="M39" s="68"/>
      <c r="N39" s="68"/>
      <c r="O39" s="182"/>
      <c r="P39" s="182"/>
      <c r="Q39" s="182"/>
      <c r="R39" s="182"/>
      <c r="S39" s="119"/>
      <c r="T39" s="119"/>
      <c r="U39" s="119"/>
      <c r="V39" s="119"/>
      <c r="W39" s="183"/>
      <c r="X39" s="183"/>
      <c r="Z39" s="183"/>
      <c r="AE39" s="183"/>
      <c r="AF39" s="183"/>
      <c r="AG39" s="183"/>
      <c r="AH39" s="183"/>
      <c r="AI39" s="183"/>
      <c r="AJ39" s="183"/>
      <c r="AK39"/>
      <c r="AL39"/>
      <c r="AM39"/>
      <c r="AN39"/>
      <c r="AO39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</row>
    <row r="40" spans="1:54" ht="10.5" customHeight="1">
      <c r="A40" s="2"/>
      <c r="B40" s="2"/>
      <c r="C40" s="2"/>
      <c r="D40" s="2"/>
      <c r="E40" s="69"/>
      <c r="F40" s="195" t="s">
        <v>62</v>
      </c>
      <c r="G40" s="195"/>
      <c r="H40" s="70"/>
      <c r="I40" s="71"/>
      <c r="J40" s="2"/>
      <c r="M40" s="2"/>
      <c r="N40" s="2"/>
      <c r="O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</row>
    <row r="41" spans="1:52" ht="12.75">
      <c r="A41" s="2"/>
      <c r="B41" s="2"/>
      <c r="C41" s="2"/>
      <c r="D41" s="2"/>
      <c r="H41" s="81"/>
      <c r="I41" s="72"/>
      <c r="J41" s="72"/>
      <c r="K41" s="72"/>
      <c r="L41" s="72"/>
      <c r="M41" s="72"/>
      <c r="N41" s="72"/>
      <c r="O41" s="72"/>
      <c r="P41" s="72"/>
      <c r="Q41" s="7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  <c r="AW41" s="2"/>
      <c r="AX41" s="2"/>
      <c r="AY41" s="2"/>
      <c r="AZ41" s="73"/>
    </row>
    <row r="42" spans="5:52" ht="13.5">
      <c r="E42" s="184" t="s">
        <v>153</v>
      </c>
      <c r="F42" s="184"/>
      <c r="G42" s="184"/>
      <c r="H42" s="83"/>
      <c r="I42" s="120"/>
      <c r="J42" s="120"/>
      <c r="K42" s="120"/>
      <c r="L42" s="120"/>
      <c r="M42" s="120"/>
      <c r="N42" s="120"/>
      <c r="O42" s="182"/>
      <c r="P42"/>
      <c r="Q42"/>
      <c r="R42" s="2"/>
      <c r="S42" s="185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K42" s="2"/>
      <c r="AL42" s="2"/>
      <c r="AM42" s="2"/>
      <c r="AN42" s="2"/>
      <c r="AO42" s="2"/>
      <c r="AP42" s="2"/>
      <c r="AQ42" s="2"/>
      <c r="AR42" s="2"/>
      <c r="AS42" s="2"/>
      <c r="AU42" s="2"/>
      <c r="AV42" s="2"/>
      <c r="AW42" s="2"/>
      <c r="AX42" s="2"/>
      <c r="AY42" s="2"/>
      <c r="AZ42" s="73"/>
    </row>
    <row r="43" spans="8:17" ht="15" customHeight="1">
      <c r="H43" s="82"/>
      <c r="I43" s="68"/>
      <c r="J43" s="68"/>
      <c r="K43" s="68" t="s">
        <v>61</v>
      </c>
      <c r="L43" s="68"/>
      <c r="M43" s="68"/>
      <c r="N43" s="68"/>
      <c r="O43" s="182"/>
      <c r="P43" s="72"/>
      <c r="Q43" s="72"/>
    </row>
    <row r="44" spans="5:17" ht="15.75" customHeight="1">
      <c r="E44" s="193"/>
      <c r="F44" s="194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</sheetData>
  <sheetProtection/>
  <mergeCells count="96">
    <mergeCell ref="F7:F12"/>
    <mergeCell ref="G7:G12"/>
    <mergeCell ref="V11:V12"/>
    <mergeCell ref="W11:W12"/>
    <mergeCell ref="A1:BA1"/>
    <mergeCell ref="M2:AM2"/>
    <mergeCell ref="E3:K3"/>
    <mergeCell ref="R3:S3"/>
    <mergeCell ref="V3:AC3"/>
    <mergeCell ref="A7:A12"/>
    <mergeCell ref="D7:D12"/>
    <mergeCell ref="E7:E12"/>
    <mergeCell ref="O11:O12"/>
    <mergeCell ref="P11:P12"/>
    <mergeCell ref="I7:I12"/>
    <mergeCell ref="J7:AO9"/>
    <mergeCell ref="AP7:AX7"/>
    <mergeCell ref="Q11:Q12"/>
    <mergeCell ref="R11:R12"/>
    <mergeCell ref="S11:S12"/>
    <mergeCell ref="T11:T12"/>
    <mergeCell ref="U11:U12"/>
    <mergeCell ref="AB11:AB12"/>
    <mergeCell ref="AC11:AC12"/>
    <mergeCell ref="AY7:BA8"/>
    <mergeCell ref="AQ8:AX8"/>
    <mergeCell ref="AR9:AX9"/>
    <mergeCell ref="J11:J12"/>
    <mergeCell ref="K11:K12"/>
    <mergeCell ref="L11:L12"/>
    <mergeCell ref="M11:M12"/>
    <mergeCell ref="N11:N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E13:E15"/>
    <mergeCell ref="F13:F15"/>
    <mergeCell ref="G13:G15"/>
    <mergeCell ref="H13:H15"/>
    <mergeCell ref="AJ11:AJ12"/>
    <mergeCell ref="AK11:AK12"/>
    <mergeCell ref="X11:X12"/>
    <mergeCell ref="Y11:Y12"/>
    <mergeCell ref="Z11:Z12"/>
    <mergeCell ref="AA11:AA12"/>
    <mergeCell ref="I13:I15"/>
    <mergeCell ref="A16:A18"/>
    <mergeCell ref="D16:D18"/>
    <mergeCell ref="E16:E18"/>
    <mergeCell ref="F16:F18"/>
    <mergeCell ref="G16:G18"/>
    <mergeCell ref="H16:H18"/>
    <mergeCell ref="I16:I18"/>
    <mergeCell ref="A13:A15"/>
    <mergeCell ref="D13:D15"/>
    <mergeCell ref="H22:H24"/>
    <mergeCell ref="I22:I24"/>
    <mergeCell ref="A19:A21"/>
    <mergeCell ref="D19:D21"/>
    <mergeCell ref="E19:E21"/>
    <mergeCell ref="F19:F21"/>
    <mergeCell ref="G19:G21"/>
    <mergeCell ref="H19:H21"/>
    <mergeCell ref="E25:E27"/>
    <mergeCell ref="F25:F27"/>
    <mergeCell ref="G25:G27"/>
    <mergeCell ref="H25:H27"/>
    <mergeCell ref="I19:I21"/>
    <mergeCell ref="A22:A24"/>
    <mergeCell ref="D22:D24"/>
    <mergeCell ref="E22:E24"/>
    <mergeCell ref="F22:F24"/>
    <mergeCell ref="G22:G24"/>
    <mergeCell ref="I25:I27"/>
    <mergeCell ref="A28:A30"/>
    <mergeCell ref="D28:D30"/>
    <mergeCell ref="E28:E30"/>
    <mergeCell ref="F28:F30"/>
    <mergeCell ref="G28:G30"/>
    <mergeCell ref="H28:H30"/>
    <mergeCell ref="I28:I30"/>
    <mergeCell ref="A25:A27"/>
    <mergeCell ref="D25:D27"/>
    <mergeCell ref="AH31:AO31"/>
    <mergeCell ref="F40:G40"/>
    <mergeCell ref="E44:F44"/>
    <mergeCell ref="E33:I33"/>
    <mergeCell ref="E34:I34"/>
    <mergeCell ref="E35:I35"/>
  </mergeCells>
  <conditionalFormatting sqref="J28:AN28 J16:N16 J25:N25 P25:AN25 J13:N13 AJ16:AM16 J22:N22 P13:AG13 P16:AG16 P22:AN22 AJ13:AM13 AJ19:AM19 J19:N19 O13:O27 P19:AG19 AH13:AI21 AN13:AN21">
    <cfRule type="cellIs" priority="1" dxfId="1" operator="equal" stopIfTrue="1">
      <formula>$BH$12</formula>
    </cfRule>
    <cfRule type="cellIs" priority="2" dxfId="24" operator="equal" stopIfTrue="1">
      <formula>$BH$13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A1">
      <selection activeCell="F16" sqref="F16:F18"/>
    </sheetView>
  </sheetViews>
  <sheetFormatPr defaultColWidth="3.16015625" defaultRowHeight="12.75"/>
  <cols>
    <col min="1" max="1" width="3.66015625" style="1" customWidth="1"/>
    <col min="2" max="2" width="0.328125" style="1" hidden="1" customWidth="1"/>
    <col min="3" max="3" width="3.16015625" style="1" hidden="1" customWidth="1"/>
    <col min="4" max="4" width="3.16015625" style="1" customWidth="1"/>
    <col min="5" max="5" width="13" style="1" customWidth="1"/>
    <col min="6" max="6" width="11.5" style="1" customWidth="1"/>
    <col min="7" max="7" width="7.16015625" style="1" customWidth="1"/>
    <col min="8" max="8" width="1.171875" style="1" customWidth="1"/>
    <col min="9" max="9" width="5.83203125" style="1" customWidth="1"/>
    <col min="10" max="40" width="2.83203125" style="1" customWidth="1"/>
    <col min="41" max="41" width="3" style="1" hidden="1" customWidth="1"/>
    <col min="42" max="42" width="3.83203125" style="1" customWidth="1"/>
    <col min="43" max="43" width="4.83203125" style="1" customWidth="1"/>
    <col min="44" max="45" width="2.83203125" style="1" customWidth="1"/>
    <col min="46" max="46" width="3.83203125" style="1" customWidth="1"/>
    <col min="47" max="49" width="2.83203125" style="1" customWidth="1"/>
    <col min="50" max="50" width="3" style="1" customWidth="1"/>
    <col min="51" max="58" width="2.83203125" style="1" customWidth="1"/>
    <col min="59" max="59" width="4.83203125" style="1" customWidth="1"/>
    <col min="60" max="16384" width="3.16015625" style="1" customWidth="1"/>
  </cols>
  <sheetData>
    <row r="1" spans="1:53" ht="23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4" ht="15.75">
      <c r="A2" s="2"/>
      <c r="B2" s="2"/>
      <c r="C2" s="2"/>
      <c r="D2" s="2"/>
      <c r="E2" s="113"/>
      <c r="F2" s="2"/>
      <c r="G2" s="2"/>
      <c r="H2" s="2"/>
      <c r="I2" s="2"/>
      <c r="J2" s="2"/>
      <c r="K2" s="2"/>
      <c r="L2" s="2"/>
      <c r="M2" s="266" t="s">
        <v>0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"/>
      <c r="B3" s="2"/>
      <c r="C3" s="2"/>
      <c r="D3" s="2"/>
      <c r="E3" s="268"/>
      <c r="F3" s="269"/>
      <c r="G3" s="269"/>
      <c r="H3" s="269"/>
      <c r="I3" s="269"/>
      <c r="J3" s="269"/>
      <c r="K3" s="269"/>
      <c r="L3" s="2"/>
      <c r="M3" s="2"/>
      <c r="N3" s="2"/>
      <c r="O3" s="2"/>
      <c r="P3" s="2"/>
      <c r="Q3" s="2"/>
      <c r="R3" s="270" t="str">
        <f>TEXT(J11,"yyyy")</f>
        <v>2007</v>
      </c>
      <c r="S3" s="271"/>
      <c r="T3" s="117" t="s">
        <v>3</v>
      </c>
      <c r="U3" s="118"/>
      <c r="V3" s="272" t="str">
        <f>TEXT(J11,"mmmm")</f>
        <v>liepa</v>
      </c>
      <c r="W3" s="271"/>
      <c r="X3" s="271"/>
      <c r="Y3" s="271"/>
      <c r="Z3" s="271"/>
      <c r="AA3" s="271"/>
      <c r="AB3" s="271"/>
      <c r="AC3" s="27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s="9" customFormat="1" ht="41.25" customHeight="1" hidden="1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 t="s">
        <v>2</v>
      </c>
      <c r="S5" s="6">
        <v>2000</v>
      </c>
      <c r="T5" s="7"/>
      <c r="U5" s="4" t="s">
        <v>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8"/>
      <c r="AT5" s="8"/>
      <c r="AU5" s="8"/>
      <c r="AV5" s="8"/>
      <c r="AW5" s="8"/>
      <c r="AX5" s="8"/>
      <c r="AY5" s="8"/>
      <c r="AZ5" s="8"/>
      <c r="BA5" s="8"/>
    </row>
    <row r="6" spans="1:53" ht="3.75" customHeight="1" hidden="1">
      <c r="A6" s="10"/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273" t="s">
        <v>4</v>
      </c>
      <c r="B7" s="12"/>
      <c r="C7" s="13"/>
      <c r="D7" s="276" t="s">
        <v>63</v>
      </c>
      <c r="E7" s="279" t="s">
        <v>5</v>
      </c>
      <c r="F7" s="282" t="s">
        <v>6</v>
      </c>
      <c r="G7" s="285" t="s">
        <v>7</v>
      </c>
      <c r="H7" s="179"/>
      <c r="I7" s="256" t="s">
        <v>8</v>
      </c>
      <c r="J7" s="259" t="s">
        <v>9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62" t="s">
        <v>10</v>
      </c>
      <c r="AQ7" s="263"/>
      <c r="AR7" s="263"/>
      <c r="AS7" s="263"/>
      <c r="AT7" s="263"/>
      <c r="AU7" s="263"/>
      <c r="AV7" s="263"/>
      <c r="AW7" s="263"/>
      <c r="AX7" s="264"/>
      <c r="AY7" s="241" t="s">
        <v>11</v>
      </c>
      <c r="AZ7" s="242"/>
      <c r="BA7" s="243"/>
    </row>
    <row r="8" spans="1:53" ht="9" customHeight="1">
      <c r="A8" s="274"/>
      <c r="B8" s="14"/>
      <c r="C8" s="10"/>
      <c r="D8" s="277"/>
      <c r="E8" s="280"/>
      <c r="F8" s="283"/>
      <c r="G8" s="286"/>
      <c r="H8" s="180"/>
      <c r="I8" s="25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5"/>
      <c r="AQ8" s="247" t="s">
        <v>12</v>
      </c>
      <c r="AR8" s="248"/>
      <c r="AS8" s="248"/>
      <c r="AT8" s="248"/>
      <c r="AU8" s="248"/>
      <c r="AV8" s="248"/>
      <c r="AW8" s="248"/>
      <c r="AX8" s="249"/>
      <c r="AY8" s="244"/>
      <c r="AZ8" s="245"/>
      <c r="BA8" s="246"/>
    </row>
    <row r="9" spans="1:53" ht="13.5" customHeight="1" thickBot="1">
      <c r="A9" s="274"/>
      <c r="B9" s="14"/>
      <c r="C9" s="10"/>
      <c r="D9" s="277"/>
      <c r="E9" s="280"/>
      <c r="F9" s="283"/>
      <c r="G9" s="286"/>
      <c r="H9" s="180"/>
      <c r="I9" s="25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5"/>
      <c r="AQ9" s="16"/>
      <c r="AR9" s="250" t="s">
        <v>13</v>
      </c>
      <c r="AS9" s="251"/>
      <c r="AT9" s="251"/>
      <c r="AU9" s="252"/>
      <c r="AV9" s="251"/>
      <c r="AW9" s="251"/>
      <c r="AX9" s="253"/>
      <c r="AY9" s="17"/>
      <c r="AZ9" s="18"/>
      <c r="BA9" s="19"/>
    </row>
    <row r="10" spans="1:53" ht="15" customHeight="1" hidden="1">
      <c r="A10" s="274"/>
      <c r="B10" s="14"/>
      <c r="C10" s="10"/>
      <c r="D10" s="277"/>
      <c r="E10" s="280"/>
      <c r="F10" s="283"/>
      <c r="G10" s="286"/>
      <c r="H10" s="180"/>
      <c r="I10" s="25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15"/>
      <c r="AQ10" s="10"/>
      <c r="AR10" s="20"/>
      <c r="AS10" s="18"/>
      <c r="AT10" s="18"/>
      <c r="AU10" s="18"/>
      <c r="AV10" s="21"/>
      <c r="AW10" s="21"/>
      <c r="AX10" s="22"/>
      <c r="AY10" s="23"/>
      <c r="AZ10" s="23"/>
      <c r="BA10" s="24"/>
    </row>
    <row r="11" spans="1:59" ht="82.5" customHeight="1" thickBot="1">
      <c r="A11" s="274"/>
      <c r="B11" s="25" t="s">
        <v>14</v>
      </c>
      <c r="C11" s="10"/>
      <c r="D11" s="277"/>
      <c r="E11" s="280"/>
      <c r="F11" s="283"/>
      <c r="G11" s="286"/>
      <c r="H11" s="180"/>
      <c r="I11" s="257"/>
      <c r="J11" s="254">
        <v>39264</v>
      </c>
      <c r="K11" s="235">
        <f>+J11+1</f>
        <v>39265</v>
      </c>
      <c r="L11" s="235">
        <f>+K11+1</f>
        <v>39266</v>
      </c>
      <c r="M11" s="235">
        <f aca="true" t="shared" si="0" ref="M11:AM11">+L11+1</f>
        <v>39267</v>
      </c>
      <c r="N11" s="235">
        <f t="shared" si="0"/>
        <v>39268</v>
      </c>
      <c r="O11" s="235">
        <f t="shared" si="0"/>
        <v>39269</v>
      </c>
      <c r="P11" s="235">
        <f t="shared" si="0"/>
        <v>39270</v>
      </c>
      <c r="Q11" s="235">
        <f t="shared" si="0"/>
        <v>39271</v>
      </c>
      <c r="R11" s="235">
        <f t="shared" si="0"/>
        <v>39272</v>
      </c>
      <c r="S11" s="235">
        <f t="shared" si="0"/>
        <v>39273</v>
      </c>
      <c r="T11" s="235">
        <f t="shared" si="0"/>
        <v>39274</v>
      </c>
      <c r="U11" s="235">
        <f t="shared" si="0"/>
        <v>39275</v>
      </c>
      <c r="V11" s="235">
        <f t="shared" si="0"/>
        <v>39276</v>
      </c>
      <c r="W11" s="235">
        <f t="shared" si="0"/>
        <v>39277</v>
      </c>
      <c r="X11" s="235">
        <f t="shared" si="0"/>
        <v>39278</v>
      </c>
      <c r="Y11" s="235">
        <f t="shared" si="0"/>
        <v>39279</v>
      </c>
      <c r="Z11" s="235">
        <f t="shared" si="0"/>
        <v>39280</v>
      </c>
      <c r="AA11" s="235">
        <f t="shared" si="0"/>
        <v>39281</v>
      </c>
      <c r="AB11" s="235">
        <f t="shared" si="0"/>
        <v>39282</v>
      </c>
      <c r="AC11" s="235">
        <f t="shared" si="0"/>
        <v>39283</v>
      </c>
      <c r="AD11" s="235">
        <f t="shared" si="0"/>
        <v>39284</v>
      </c>
      <c r="AE11" s="235">
        <f t="shared" si="0"/>
        <v>39285</v>
      </c>
      <c r="AF11" s="235">
        <f t="shared" si="0"/>
        <v>39286</v>
      </c>
      <c r="AG11" s="235">
        <f t="shared" si="0"/>
        <v>39287</v>
      </c>
      <c r="AH11" s="235">
        <f t="shared" si="0"/>
        <v>39288</v>
      </c>
      <c r="AI11" s="235">
        <f t="shared" si="0"/>
        <v>39289</v>
      </c>
      <c r="AJ11" s="235">
        <f t="shared" si="0"/>
        <v>39290</v>
      </c>
      <c r="AK11" s="235">
        <f t="shared" si="0"/>
        <v>39291</v>
      </c>
      <c r="AL11" s="235">
        <f t="shared" si="0"/>
        <v>39292</v>
      </c>
      <c r="AM11" s="235">
        <f t="shared" si="0"/>
        <v>39293</v>
      </c>
      <c r="AN11" s="237">
        <f>+AM11+1</f>
        <v>39294</v>
      </c>
      <c r="AO11" s="239">
        <f>+AN11+1</f>
        <v>39295</v>
      </c>
      <c r="AP11" s="25" t="s">
        <v>15</v>
      </c>
      <c r="AQ11" s="74" t="s">
        <v>16</v>
      </c>
      <c r="AR11" s="75" t="s">
        <v>17</v>
      </c>
      <c r="AS11" s="75" t="s">
        <v>18</v>
      </c>
      <c r="AT11" s="178" t="s">
        <v>19</v>
      </c>
      <c r="AU11" s="76" t="s">
        <v>20</v>
      </c>
      <c r="AV11" s="76" t="s">
        <v>21</v>
      </c>
      <c r="AW11" s="75" t="s">
        <v>22</v>
      </c>
      <c r="AX11" s="75" t="s">
        <v>23</v>
      </c>
      <c r="AY11" s="74" t="s">
        <v>24</v>
      </c>
      <c r="AZ11" s="74" t="s">
        <v>25</v>
      </c>
      <c r="BA11" s="77" t="s">
        <v>26</v>
      </c>
      <c r="BG11" s="98" t="s">
        <v>149</v>
      </c>
    </row>
    <row r="12" spans="1:60" ht="13.5" customHeight="1" thickBot="1">
      <c r="A12" s="275"/>
      <c r="B12" s="26"/>
      <c r="C12" s="78"/>
      <c r="D12" s="278"/>
      <c r="E12" s="281"/>
      <c r="F12" s="284"/>
      <c r="G12" s="287"/>
      <c r="H12" s="181"/>
      <c r="I12" s="258"/>
      <c r="J12" s="255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8"/>
      <c r="AO12" s="240"/>
      <c r="AP12" s="27">
        <v>1</v>
      </c>
      <c r="AQ12" s="28">
        <v>2</v>
      </c>
      <c r="AR12" s="28">
        <v>3</v>
      </c>
      <c r="AS12" s="28">
        <v>4</v>
      </c>
      <c r="AT12" s="28">
        <v>5</v>
      </c>
      <c r="AU12" s="28">
        <v>6</v>
      </c>
      <c r="AV12" s="29">
        <v>7</v>
      </c>
      <c r="AW12" s="29">
        <v>8</v>
      </c>
      <c r="AX12" s="29">
        <v>9</v>
      </c>
      <c r="AY12" s="29">
        <v>10</v>
      </c>
      <c r="AZ12" s="29">
        <v>11</v>
      </c>
      <c r="BA12" s="30">
        <v>12</v>
      </c>
      <c r="BG12" s="97">
        <v>39083</v>
      </c>
      <c r="BH12" s="98" t="s">
        <v>144</v>
      </c>
    </row>
    <row r="13" spans="1:60" ht="12">
      <c r="A13" s="232">
        <v>1</v>
      </c>
      <c r="B13" s="11"/>
      <c r="C13" s="11"/>
      <c r="D13" s="234"/>
      <c r="E13" s="218"/>
      <c r="F13" s="221" t="s">
        <v>150</v>
      </c>
      <c r="G13" s="223"/>
      <c r="H13" s="226">
        <v>8</v>
      </c>
      <c r="I13" s="208">
        <f>H13*IF(AND(TEXT($AK$11,"dd")="28",TEXT($AL$11,"dd")="01"),COUNTA(J13:AK13)-(COUNTIF(J13:AK13,"S")+COUNTIF(J13:AK13,"P")),IF(AND(TEXT($AL$11,"dd")="29",TEXT($AM$11,"dd")="01"),COUNTA(J13:AL13)-(COUNTIF(J13:AL13,"S")+COUNTIF(J13:AL13,"P")),IF(AND(TEXT($AM$11,"dd")="30",TEXT($AN$11,"dd")="01"),COUNTA(J13:AM13)-(COUNTIF(J13:AM13,"S")+COUNTIF(J13:AM13,"P")),COUNTA(J13:AN13)-(COUNTIF(J13:AN13,"S")+COUNTIF(J13:AN13,"P")))))</f>
        <v>168</v>
      </c>
      <c r="J13" s="84" t="str">
        <f aca="true" t="shared" si="1" ref="J13:AN13">IF(COUNTIF($BG$12:$BG$24,J$11),"S",IF(OR(WEEKDAY(J$11,2)=6,WEEKDAY(J$11,2)=7),"P",IF(K13="S",($H13-1),$H13)))</f>
        <v>P</v>
      </c>
      <c r="K13" s="84">
        <f t="shared" si="1"/>
        <v>8</v>
      </c>
      <c r="L13" s="84">
        <f t="shared" si="1"/>
        <v>8</v>
      </c>
      <c r="M13" s="84">
        <f t="shared" si="1"/>
        <v>8</v>
      </c>
      <c r="N13" s="84">
        <f t="shared" si="1"/>
        <v>7</v>
      </c>
      <c r="O13" s="122" t="str">
        <f t="shared" si="1"/>
        <v>S</v>
      </c>
      <c r="P13" s="84" t="str">
        <f t="shared" si="1"/>
        <v>P</v>
      </c>
      <c r="Q13" s="84" t="str">
        <f t="shared" si="1"/>
        <v>P</v>
      </c>
      <c r="R13" s="84">
        <f t="shared" si="1"/>
        <v>8</v>
      </c>
      <c r="S13" s="84">
        <f t="shared" si="1"/>
        <v>8</v>
      </c>
      <c r="T13" s="84">
        <f t="shared" si="1"/>
        <v>8</v>
      </c>
      <c r="U13" s="84">
        <f t="shared" si="1"/>
        <v>8</v>
      </c>
      <c r="V13" s="84">
        <f t="shared" si="1"/>
        <v>8</v>
      </c>
      <c r="W13" s="84" t="str">
        <f t="shared" si="1"/>
        <v>P</v>
      </c>
      <c r="X13" s="84" t="str">
        <f t="shared" si="1"/>
        <v>P</v>
      </c>
      <c r="Y13" s="84">
        <f t="shared" si="1"/>
        <v>8</v>
      </c>
      <c r="Z13" s="84">
        <f t="shared" si="1"/>
        <v>8</v>
      </c>
      <c r="AA13" s="84">
        <f t="shared" si="1"/>
        <v>8</v>
      </c>
      <c r="AB13" s="84">
        <f t="shared" si="1"/>
        <v>8</v>
      </c>
      <c r="AC13" s="84">
        <f t="shared" si="1"/>
        <v>8</v>
      </c>
      <c r="AD13" s="84" t="str">
        <f t="shared" si="1"/>
        <v>P</v>
      </c>
      <c r="AE13" s="84" t="str">
        <f t="shared" si="1"/>
        <v>P</v>
      </c>
      <c r="AF13" s="84">
        <f t="shared" si="1"/>
        <v>8</v>
      </c>
      <c r="AG13" s="84">
        <f t="shared" si="1"/>
        <v>8</v>
      </c>
      <c r="AH13" s="122">
        <f t="shared" si="1"/>
        <v>8</v>
      </c>
      <c r="AI13" s="122">
        <f t="shared" si="1"/>
        <v>8</v>
      </c>
      <c r="AJ13" s="122">
        <f t="shared" si="1"/>
        <v>8</v>
      </c>
      <c r="AK13" s="84" t="str">
        <f t="shared" si="1"/>
        <v>P</v>
      </c>
      <c r="AL13" s="84" t="str">
        <f t="shared" si="1"/>
        <v>P</v>
      </c>
      <c r="AM13" s="84">
        <f t="shared" si="1"/>
        <v>8</v>
      </c>
      <c r="AN13" s="124">
        <f t="shared" si="1"/>
        <v>8</v>
      </c>
      <c r="AO13" s="102">
        <f>IF(COUNTIF($BG$12:$BG$24,AO$11),"S",IF(OR(WEEKDAY(AO$11,2)=6,WEEKDAY(AO$11,2)=7),"P",$H13))</f>
        <v>8</v>
      </c>
      <c r="AP13" s="96">
        <f>IF(AND(TEXT($AK$11,"dd")="28",TEXT($AL$11,"dd")="01"),COUNT(J13:AK13),IF(AND(TEXT($AL$11,"dd")="29",TEXT($AM$11,"dd")="01"),COUNT(J13:AL13),IF(AND(TEXT($AM$11,"dd")="30",TEXT($AN$11,"dd")="01"),COUNT(J13:AM13),COUNT(J13:AN13))))</f>
        <v>21</v>
      </c>
      <c r="AQ13" s="85">
        <f>IF(AND(TEXT($AK$11,"dd")="28",TEXT($AL$11,"dd")="01"),SUM(J13:AK13),IF(AND(TEXT($AL$11,"dd")="29",TEXT($AM$11,"dd")="01"),SUM(J13:AL13),IF(AND(TEXT($AM$11,"dd")="30",TEXT($AN$11,"dd")="01"),SUM(J13:AM13),SUM(J13:AN13))))</f>
        <v>167</v>
      </c>
      <c r="AR13" s="32"/>
      <c r="AS13" s="33"/>
      <c r="AT13" s="33"/>
      <c r="AU13" s="33"/>
      <c r="AV13" s="33"/>
      <c r="AW13" s="33"/>
      <c r="AX13" s="33"/>
      <c r="AY13" s="34"/>
      <c r="AZ13" s="35"/>
      <c r="BA13" s="36"/>
      <c r="BG13" s="97">
        <v>39129</v>
      </c>
      <c r="BH13" s="98" t="s">
        <v>146</v>
      </c>
    </row>
    <row r="14" spans="1:59" ht="12" customHeight="1">
      <c r="A14" s="212"/>
      <c r="B14" s="11"/>
      <c r="C14" s="11"/>
      <c r="D14" s="215"/>
      <c r="E14" s="218"/>
      <c r="F14" s="221"/>
      <c r="G14" s="224"/>
      <c r="H14" s="227"/>
      <c r="I14" s="209"/>
      <c r="J14" s="79"/>
      <c r="K14" s="37"/>
      <c r="L14" s="37"/>
      <c r="M14" s="37"/>
      <c r="N14" s="37"/>
      <c r="O14" s="1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24"/>
      <c r="AI14" s="124"/>
      <c r="AJ14" s="37"/>
      <c r="AK14" s="37"/>
      <c r="AL14" s="37"/>
      <c r="AM14" s="37"/>
      <c r="AN14" s="124"/>
      <c r="AO14" s="103"/>
      <c r="AP14" s="99"/>
      <c r="AQ14" s="39"/>
      <c r="AR14" s="40"/>
      <c r="AS14" s="41"/>
      <c r="AT14" s="41"/>
      <c r="AU14" s="41"/>
      <c r="AV14" s="41"/>
      <c r="AW14" s="41"/>
      <c r="AX14" s="41"/>
      <c r="AY14" s="42"/>
      <c r="AZ14" s="43"/>
      <c r="BA14" s="44"/>
      <c r="BG14" s="97">
        <v>39152</v>
      </c>
    </row>
    <row r="15" spans="1:59" ht="12.75" customHeight="1" thickBot="1">
      <c r="A15" s="213"/>
      <c r="B15" s="45"/>
      <c r="C15" s="45"/>
      <c r="D15" s="216"/>
      <c r="E15" s="219"/>
      <c r="F15" s="222"/>
      <c r="G15" s="224"/>
      <c r="H15" s="228"/>
      <c r="I15" s="210"/>
      <c r="J15" s="160"/>
      <c r="K15" s="161"/>
      <c r="L15" s="161"/>
      <c r="M15" s="161"/>
      <c r="N15" s="161"/>
      <c r="O15" s="16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2"/>
      <c r="AJ15" s="163"/>
      <c r="AK15" s="161"/>
      <c r="AL15" s="161"/>
      <c r="AM15" s="161"/>
      <c r="AN15" s="164"/>
      <c r="AO15" s="165"/>
      <c r="AP15" s="166"/>
      <c r="AQ15" s="167"/>
      <c r="AR15" s="168"/>
      <c r="AS15" s="16"/>
      <c r="AT15" s="16"/>
      <c r="AU15" s="16"/>
      <c r="AV15" s="16"/>
      <c r="AW15" s="16"/>
      <c r="AX15" s="16"/>
      <c r="AY15" s="169"/>
      <c r="AZ15" s="170"/>
      <c r="BA15" s="171"/>
      <c r="BG15" s="97">
        <v>39153</v>
      </c>
    </row>
    <row r="16" spans="1:59" ht="12" customHeight="1">
      <c r="A16" s="211">
        <v>2</v>
      </c>
      <c r="B16" s="31"/>
      <c r="C16" s="31"/>
      <c r="D16" s="214"/>
      <c r="E16" s="217"/>
      <c r="F16" s="217" t="s">
        <v>177</v>
      </c>
      <c r="G16" s="223"/>
      <c r="H16" s="226">
        <v>8</v>
      </c>
      <c r="I16" s="208">
        <f>H16*IF(AND(TEXT($AK$11,"dd")="28",TEXT($AL$11,"dd")="01"),COUNTA(J16:AK16)-(COUNTIF(J16:AK16,"S")+COUNTIF(J16:AK16,"P")),IF(AND(TEXT($AL$11,"dd")="29",TEXT($AM$11,"dd")="01"),COUNTA(J16:AL16)-(COUNTIF(J16:AL16,"S")+COUNTIF(J16:AL16,"P")),IF(AND(TEXT($AM$11,"dd")="30",TEXT($AN$11,"dd")="01"),COUNTA(J16:AM16)-(COUNTIF(J16:AM16,"S")+COUNTIF(J16:AM16,"P")),COUNTA(J16:AN16)-(COUNTIF(J16:AN16,"S")+COUNTIF(J16:AN16,"P")))))</f>
        <v>168</v>
      </c>
      <c r="J16" s="175" t="str">
        <f aca="true" t="shared" si="2" ref="J16:AM16">IF(COUNTIF($BG$12:$BG$24,J$11),"S",IF(OR(WEEKDAY(J$11,2)=6,WEEKDAY(J$11,2)=7),"P",IF(K16="S",($H16-1),$H16)))</f>
        <v>P</v>
      </c>
      <c r="K16" s="84">
        <f t="shared" si="2"/>
        <v>8</v>
      </c>
      <c r="L16" s="84">
        <f t="shared" si="2"/>
        <v>8</v>
      </c>
      <c r="M16" s="84">
        <f t="shared" si="2"/>
        <v>8</v>
      </c>
      <c r="N16" s="84">
        <f t="shared" si="2"/>
        <v>7</v>
      </c>
      <c r="O16" s="122" t="str">
        <f t="shared" si="2"/>
        <v>S</v>
      </c>
      <c r="P16" s="84" t="str">
        <f t="shared" si="2"/>
        <v>P</v>
      </c>
      <c r="Q16" s="84" t="str">
        <f t="shared" si="2"/>
        <v>P</v>
      </c>
      <c r="R16" s="84">
        <f t="shared" si="2"/>
        <v>8</v>
      </c>
      <c r="S16" s="84">
        <f t="shared" si="2"/>
        <v>8</v>
      </c>
      <c r="T16" s="84">
        <f t="shared" si="2"/>
        <v>8</v>
      </c>
      <c r="U16" s="84">
        <f t="shared" si="2"/>
        <v>8</v>
      </c>
      <c r="V16" s="84">
        <f t="shared" si="2"/>
        <v>8</v>
      </c>
      <c r="W16" s="84" t="str">
        <f t="shared" si="2"/>
        <v>P</v>
      </c>
      <c r="X16" s="84" t="str">
        <f t="shared" si="2"/>
        <v>P</v>
      </c>
      <c r="Y16" s="84">
        <f t="shared" si="2"/>
        <v>8</v>
      </c>
      <c r="Z16" s="84">
        <f t="shared" si="2"/>
        <v>8</v>
      </c>
      <c r="AA16" s="84">
        <f t="shared" si="2"/>
        <v>8</v>
      </c>
      <c r="AB16" s="84">
        <f t="shared" si="2"/>
        <v>8</v>
      </c>
      <c r="AC16" s="84">
        <f t="shared" si="2"/>
        <v>8</v>
      </c>
      <c r="AD16" s="84" t="str">
        <f t="shared" si="2"/>
        <v>P</v>
      </c>
      <c r="AE16" s="84" t="str">
        <f t="shared" si="2"/>
        <v>P</v>
      </c>
      <c r="AF16" s="84">
        <f t="shared" si="2"/>
        <v>8</v>
      </c>
      <c r="AG16" s="122">
        <f t="shared" si="2"/>
        <v>8</v>
      </c>
      <c r="AH16" s="122">
        <f>IF(COUNTIF($BG$12:$BG$24,AH$11),"S",IF(OR(WEEKDAY(AH$11,2)=6,WEEKDAY(AH$11,2)=7),"P",IF(AI16="S",($H16-1),$H16)))</f>
        <v>8</v>
      </c>
      <c r="AI16" s="122">
        <f>IF(COUNTIF($BG$12:$BG$24,AI$11),"S",IF(OR(WEEKDAY(AI$11,2)=6,WEEKDAY(AI$11,2)=7),"P",IF(AJ16="S",($H16-1),$H16)))</f>
        <v>8</v>
      </c>
      <c r="AJ16" s="122">
        <f t="shared" si="2"/>
        <v>8</v>
      </c>
      <c r="AK16" s="84" t="str">
        <f t="shared" si="2"/>
        <v>P</v>
      </c>
      <c r="AL16" s="84" t="str">
        <f t="shared" si="2"/>
        <v>P</v>
      </c>
      <c r="AM16" s="84">
        <f t="shared" si="2"/>
        <v>8</v>
      </c>
      <c r="AN16" s="84">
        <f>IF(COUNTIF($BG$12:$BG$24,AN$11),"S",IF(OR(WEEKDAY(AN$11,2)=6,WEEKDAY(AN$11,2)=7),"P",IF(AO16="S",($H16-1),$H16)))</f>
        <v>8</v>
      </c>
      <c r="AO16" s="102">
        <f>IF(COUNTIF($BG$12:$BG$24,AO$11),"S",IF(OR(WEEKDAY(AO$11,2)=6,WEEKDAY(AO$11,2)=7),"P",$H16))</f>
        <v>8</v>
      </c>
      <c r="AP16" s="96">
        <f>IF(AND(TEXT($AK$11,"dd")="28",TEXT($AL$11,"dd")="01"),COUNT(J16:AK16),IF(AND(TEXT($AL$11,"dd")="29",TEXT($AM$11,"dd")="01"),COUNT(J16:AL16),IF(AND(TEXT($AM$11,"dd")="30",TEXT($AN$11,"dd")="01"),COUNT(J16:AM16),COUNT(J16:AN16))))</f>
        <v>21</v>
      </c>
      <c r="AQ16" s="85">
        <f>IF(AND(TEXT($AK$11,"dd")="28",TEXT($AL$11,"dd")="01"),SUM(J16:AK16),IF(AND(TEXT($AL$11,"dd")="29",TEXT($AM$11,"dd")="01"),SUM(J16:AL16),IF(AND(TEXT($AM$11,"dd")="30",TEXT($AN$11,"dd")="01"),SUM(J16:AM16),SUM(J16:AN16))))</f>
        <v>167</v>
      </c>
      <c r="AR16" s="32"/>
      <c r="AS16" s="33"/>
      <c r="AT16" s="33"/>
      <c r="AU16" s="33"/>
      <c r="AV16" s="33"/>
      <c r="AW16" s="33"/>
      <c r="AX16" s="33"/>
      <c r="AY16" s="34"/>
      <c r="AZ16" s="35"/>
      <c r="BA16" s="36"/>
      <c r="BG16" s="97">
        <v>39181</v>
      </c>
    </row>
    <row r="17" spans="1:59" ht="12" customHeight="1">
      <c r="A17" s="232"/>
      <c r="B17" s="11"/>
      <c r="C17" s="11"/>
      <c r="D17" s="215"/>
      <c r="E17" s="218"/>
      <c r="F17" s="218"/>
      <c r="G17" s="224"/>
      <c r="H17" s="227"/>
      <c r="I17" s="209"/>
      <c r="J17" s="79"/>
      <c r="K17" s="37"/>
      <c r="L17" s="37"/>
      <c r="M17" s="37"/>
      <c r="N17" s="37"/>
      <c r="O17" s="1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4"/>
      <c r="AI17" s="124"/>
      <c r="AJ17" s="37"/>
      <c r="AK17" s="37"/>
      <c r="AL17" s="37"/>
      <c r="AM17" s="37"/>
      <c r="AN17" s="124"/>
      <c r="AO17" s="103"/>
      <c r="AP17" s="100"/>
      <c r="AQ17" s="39"/>
      <c r="AR17" s="51"/>
      <c r="AS17" s="41"/>
      <c r="AT17" s="41"/>
      <c r="AU17" s="41"/>
      <c r="AV17" s="41"/>
      <c r="AW17" s="41"/>
      <c r="AX17" s="41"/>
      <c r="AY17" s="52"/>
      <c r="AZ17" s="53"/>
      <c r="BA17" s="44"/>
      <c r="BG17" s="97">
        <v>39203</v>
      </c>
    </row>
    <row r="18" spans="1:59" ht="12.75" customHeight="1" thickBot="1">
      <c r="A18" s="233"/>
      <c r="B18" s="11"/>
      <c r="C18" s="11"/>
      <c r="D18" s="216"/>
      <c r="E18" s="219"/>
      <c r="F18" s="219"/>
      <c r="G18" s="224"/>
      <c r="H18" s="228"/>
      <c r="I18" s="210"/>
      <c r="J18" s="80"/>
      <c r="K18" s="46"/>
      <c r="L18" s="46"/>
      <c r="M18" s="46"/>
      <c r="N18" s="46"/>
      <c r="O18" s="17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59"/>
      <c r="AH18" s="176"/>
      <c r="AI18" s="176"/>
      <c r="AJ18" s="159"/>
      <c r="AK18" s="46"/>
      <c r="AL18" s="46"/>
      <c r="AM18" s="46"/>
      <c r="AN18" s="177"/>
      <c r="AO18" s="104"/>
      <c r="AP18" s="101"/>
      <c r="AQ18" s="48"/>
      <c r="AR18" s="54"/>
      <c r="AS18" s="49"/>
      <c r="AT18" s="49"/>
      <c r="AU18" s="49"/>
      <c r="AV18" s="49"/>
      <c r="AW18" s="49"/>
      <c r="AX18" s="49"/>
      <c r="AY18" s="55"/>
      <c r="AZ18" s="56"/>
      <c r="BA18" s="50"/>
      <c r="BG18" s="97">
        <v>39258</v>
      </c>
    </row>
    <row r="19" spans="1:59" ht="15" customHeight="1">
      <c r="A19" s="211">
        <v>3</v>
      </c>
      <c r="B19" s="31"/>
      <c r="C19" s="31"/>
      <c r="D19" s="214"/>
      <c r="E19" s="217"/>
      <c r="F19" s="220" t="s">
        <v>27</v>
      </c>
      <c r="G19" s="223"/>
      <c r="H19" s="226">
        <v>8</v>
      </c>
      <c r="I19" s="208">
        <f>H19*IF(AND(TEXT($AK$11,"dd")="28",TEXT($AL$11,"dd")="01"),COUNTA(J19:AK19)-(COUNTIF(J19:AK19,"S")+COUNTIF(J19:AK19,"P")),IF(AND(TEXT($AL$11,"dd")="29",TEXT($AM$11,"dd")="01"),COUNTA(J19:AL19)-(COUNTIF(J19:AL19,"S")+COUNTIF(J19:AL19,"P")),IF(AND(TEXT($AM$11,"dd")="30",TEXT($AN$11,"dd")="01"),COUNTA(J19:AM19)-(COUNTIF(J19:AM19,"S")+COUNTIF(J19:AM19,"P")),COUNTA(J19:AN19)-(COUNTIF(J19:AN19,"S")+COUNTIF(J19:AN19,"P")))))</f>
        <v>168</v>
      </c>
      <c r="J19" s="175" t="str">
        <f aca="true" t="shared" si="3" ref="J19:AN19">IF(COUNTIF($BG$12:$BG$24,J$11),"S",IF(OR(WEEKDAY(J$11,2)=6,WEEKDAY(J$11,2)=7),"P",IF(K19="S",($H19-1),$H19)))</f>
        <v>P</v>
      </c>
      <c r="K19" s="84">
        <f t="shared" si="3"/>
        <v>8</v>
      </c>
      <c r="L19" s="84">
        <f t="shared" si="3"/>
        <v>8</v>
      </c>
      <c r="M19" s="84">
        <f t="shared" si="3"/>
        <v>8</v>
      </c>
      <c r="N19" s="84">
        <f t="shared" si="3"/>
        <v>7</v>
      </c>
      <c r="O19" s="122" t="str">
        <f t="shared" si="3"/>
        <v>S</v>
      </c>
      <c r="P19" s="84" t="str">
        <f t="shared" si="3"/>
        <v>P</v>
      </c>
      <c r="Q19" s="84" t="str">
        <f t="shared" si="3"/>
        <v>P</v>
      </c>
      <c r="R19" s="84">
        <f t="shared" si="3"/>
        <v>8</v>
      </c>
      <c r="S19" s="84">
        <f t="shared" si="3"/>
        <v>8</v>
      </c>
      <c r="T19" s="84">
        <f t="shared" si="3"/>
        <v>8</v>
      </c>
      <c r="U19" s="84">
        <f t="shared" si="3"/>
        <v>8</v>
      </c>
      <c r="V19" s="84">
        <f t="shared" si="3"/>
        <v>8</v>
      </c>
      <c r="W19" s="84" t="str">
        <f t="shared" si="3"/>
        <v>P</v>
      </c>
      <c r="X19" s="84" t="str">
        <f t="shared" si="3"/>
        <v>P</v>
      </c>
      <c r="Y19" s="84">
        <f t="shared" si="3"/>
        <v>8</v>
      </c>
      <c r="Z19" s="84">
        <f t="shared" si="3"/>
        <v>8</v>
      </c>
      <c r="AA19" s="84">
        <f t="shared" si="3"/>
        <v>8</v>
      </c>
      <c r="AB19" s="84">
        <f t="shared" si="3"/>
        <v>8</v>
      </c>
      <c r="AC19" s="84">
        <f t="shared" si="3"/>
        <v>8</v>
      </c>
      <c r="AD19" s="84" t="str">
        <f t="shared" si="3"/>
        <v>P</v>
      </c>
      <c r="AE19" s="84" t="str">
        <f t="shared" si="3"/>
        <v>P</v>
      </c>
      <c r="AF19" s="84">
        <f t="shared" si="3"/>
        <v>8</v>
      </c>
      <c r="AG19" s="122">
        <f t="shared" si="3"/>
        <v>8</v>
      </c>
      <c r="AH19" s="122">
        <f t="shared" si="3"/>
        <v>8</v>
      </c>
      <c r="AI19" s="122">
        <f t="shared" si="3"/>
        <v>8</v>
      </c>
      <c r="AJ19" s="122">
        <f t="shared" si="3"/>
        <v>8</v>
      </c>
      <c r="AK19" s="84" t="str">
        <f t="shared" si="3"/>
        <v>P</v>
      </c>
      <c r="AL19" s="84" t="str">
        <f t="shared" si="3"/>
        <v>P</v>
      </c>
      <c r="AM19" s="84">
        <f t="shared" si="3"/>
        <v>8</v>
      </c>
      <c r="AN19" s="84">
        <f t="shared" si="3"/>
        <v>8</v>
      </c>
      <c r="AO19" s="102">
        <f>IF(COUNTIF($BG$12:$BG$24,AO$11),"S",IF(OR(WEEKDAY(AO$11,2)=6,WEEKDAY(AO$11,2)=7),"P",$H19))</f>
        <v>8</v>
      </c>
      <c r="AP19" s="96">
        <f>IF(AND(TEXT($AK$11,"dd")="28",TEXT($AL$11,"dd")="01"),COUNT(J19:AK19),IF(AND(TEXT($AL$11,"dd")="29",TEXT($AM$11,"dd")="01"),COUNT(J19:AL19),IF(AND(TEXT($AM$11,"dd")="30",TEXT($AN$11,"dd")="01"),COUNT(J19:AM19),COUNT(J19:AN19))))</f>
        <v>21</v>
      </c>
      <c r="AQ19" s="85">
        <f>IF(AND(TEXT($AK$11,"dd")="28",TEXT($AL$11,"dd")="01"),SUM(J19:AK19),IF(AND(TEXT($AL$11,"dd")="29",TEXT($AM$11,"dd")="01"),SUM(J19:AL19),IF(AND(TEXT($AM$11,"dd")="30",TEXT($AN$11,"dd")="01"),SUM(J19:AM19),SUM(J19:AN19))))</f>
        <v>167</v>
      </c>
      <c r="AR19" s="32"/>
      <c r="AS19" s="33"/>
      <c r="AT19" s="33"/>
      <c r="AU19" s="33"/>
      <c r="AV19" s="33"/>
      <c r="AW19" s="33"/>
      <c r="AX19" s="33"/>
      <c r="AY19" s="57"/>
      <c r="AZ19" s="35"/>
      <c r="BA19" s="36"/>
      <c r="BG19" s="97">
        <v>39269</v>
      </c>
    </row>
    <row r="20" spans="1:59" ht="12" customHeight="1">
      <c r="A20" s="212"/>
      <c r="B20" s="11"/>
      <c r="C20" s="11"/>
      <c r="D20" s="215"/>
      <c r="E20" s="218"/>
      <c r="F20" s="221"/>
      <c r="G20" s="224"/>
      <c r="H20" s="227"/>
      <c r="I20" s="209"/>
      <c r="J20" s="79"/>
      <c r="K20" s="37"/>
      <c r="L20" s="37"/>
      <c r="M20" s="37"/>
      <c r="N20" s="37"/>
      <c r="O20" s="1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24"/>
      <c r="AI20" s="124"/>
      <c r="AJ20" s="37"/>
      <c r="AK20" s="37"/>
      <c r="AL20" s="37"/>
      <c r="AM20" s="37"/>
      <c r="AN20" s="124"/>
      <c r="AO20" s="103"/>
      <c r="AP20" s="100"/>
      <c r="AQ20" s="39"/>
      <c r="AR20" s="51"/>
      <c r="AS20" s="41"/>
      <c r="AT20" s="41"/>
      <c r="AU20" s="41"/>
      <c r="AV20" s="41"/>
      <c r="AW20" s="41"/>
      <c r="AX20" s="41"/>
      <c r="AY20" s="58"/>
      <c r="AZ20" s="53"/>
      <c r="BA20" s="44"/>
      <c r="BG20" s="97">
        <v>39309</v>
      </c>
    </row>
    <row r="21" spans="1:59" ht="12.75" customHeight="1" thickBot="1">
      <c r="A21" s="213"/>
      <c r="B21" s="45"/>
      <c r="C21" s="45"/>
      <c r="D21" s="216"/>
      <c r="E21" s="219"/>
      <c r="F21" s="222"/>
      <c r="G21" s="224"/>
      <c r="H21" s="228"/>
      <c r="I21" s="210"/>
      <c r="J21" s="80"/>
      <c r="K21" s="46"/>
      <c r="L21" s="46"/>
      <c r="M21" s="46"/>
      <c r="N21" s="46"/>
      <c r="O21" s="17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59"/>
      <c r="AH21" s="176"/>
      <c r="AI21" s="176"/>
      <c r="AJ21" s="159"/>
      <c r="AK21" s="46"/>
      <c r="AL21" s="46"/>
      <c r="AM21" s="46"/>
      <c r="AN21" s="177"/>
      <c r="AO21" s="104"/>
      <c r="AP21" s="101"/>
      <c r="AQ21" s="48"/>
      <c r="AR21" s="54"/>
      <c r="AS21" s="49"/>
      <c r="AT21" s="49"/>
      <c r="AU21" s="49"/>
      <c r="AV21" s="49"/>
      <c r="AW21" s="49"/>
      <c r="AX21" s="49"/>
      <c r="AY21" s="59"/>
      <c r="AZ21" s="56"/>
      <c r="BA21" s="50"/>
      <c r="BG21" s="97">
        <v>39387</v>
      </c>
    </row>
    <row r="22" spans="1:59" ht="12" customHeight="1">
      <c r="A22" s="211">
        <v>4</v>
      </c>
      <c r="B22" s="60"/>
      <c r="C22" s="60"/>
      <c r="D22" s="214"/>
      <c r="E22" s="217"/>
      <c r="F22" s="220" t="s">
        <v>27</v>
      </c>
      <c r="G22" s="223"/>
      <c r="H22" s="226">
        <v>8</v>
      </c>
      <c r="I22" s="208">
        <f>H22*IF(AND(TEXT($AK$11,"dd")="28",TEXT($AL$11,"dd")="01"),COUNTA(J22:AK22)-(COUNTIF(J22:AK22,"S")+COUNTIF(J22:AK22,"P")),IF(AND(TEXT($AL$11,"dd")="29",TEXT($AM$11,"dd")="01"),COUNTA(J22:AL22)-(COUNTIF(J22:AL22,"S")+COUNTIF(J22:AL22,"P")),IF(AND(TEXT($AM$11,"dd")="30",TEXT($AN$11,"dd")="01"),COUNTA(J22:AM22)-(COUNTIF(J22:AM22,"S")+COUNTIF(J22:AM22,"P")),COUNTA(J22:AN22)-(COUNTIF(J22:AN22,"S")+COUNTIF(J22:AN22,"P")))))</f>
        <v>168</v>
      </c>
      <c r="J22" s="84" t="str">
        <f aca="true" t="shared" si="4" ref="J22:AG22">IF(COUNTIF($BG$12:$BG$24,J$11),"S",IF(OR(WEEKDAY(J$11,2)=6,WEEKDAY(J$11,2)=7),"P",IF(K22="S",($H22-1),$H22)))</f>
        <v>P</v>
      </c>
      <c r="K22" s="123">
        <f t="shared" si="4"/>
        <v>8</v>
      </c>
      <c r="L22" s="123">
        <f t="shared" si="4"/>
        <v>8</v>
      </c>
      <c r="M22" s="123">
        <f t="shared" si="4"/>
        <v>8</v>
      </c>
      <c r="N22" s="123">
        <f t="shared" si="4"/>
        <v>7</v>
      </c>
      <c r="O22" s="162" t="str">
        <f t="shared" si="4"/>
        <v>S</v>
      </c>
      <c r="P22" s="123" t="str">
        <f t="shared" si="4"/>
        <v>P</v>
      </c>
      <c r="Q22" s="123" t="str">
        <f t="shared" si="4"/>
        <v>P</v>
      </c>
      <c r="R22" s="123">
        <f t="shared" si="4"/>
        <v>8</v>
      </c>
      <c r="S22" s="123">
        <f t="shared" si="4"/>
        <v>8</v>
      </c>
      <c r="T22" s="123">
        <f t="shared" si="4"/>
        <v>8</v>
      </c>
      <c r="U22" s="123">
        <f t="shared" si="4"/>
        <v>8</v>
      </c>
      <c r="V22" s="123">
        <f t="shared" si="4"/>
        <v>8</v>
      </c>
      <c r="W22" s="123" t="str">
        <f t="shared" si="4"/>
        <v>P</v>
      </c>
      <c r="X22" s="123" t="str">
        <f t="shared" si="4"/>
        <v>P</v>
      </c>
      <c r="Y22" s="123">
        <f t="shared" si="4"/>
        <v>8</v>
      </c>
      <c r="Z22" s="123">
        <f t="shared" si="4"/>
        <v>8</v>
      </c>
      <c r="AA22" s="123">
        <f t="shared" si="4"/>
        <v>8</v>
      </c>
      <c r="AB22" s="123">
        <f t="shared" si="4"/>
        <v>8</v>
      </c>
      <c r="AC22" s="123">
        <f t="shared" si="4"/>
        <v>8</v>
      </c>
      <c r="AD22" s="123" t="str">
        <f t="shared" si="4"/>
        <v>P</v>
      </c>
      <c r="AE22" s="123" t="str">
        <f t="shared" si="4"/>
        <v>P</v>
      </c>
      <c r="AF22" s="123">
        <f t="shared" si="4"/>
        <v>8</v>
      </c>
      <c r="AG22" s="123">
        <f t="shared" si="4"/>
        <v>8</v>
      </c>
      <c r="AH22" s="123">
        <f aca="true" t="shared" si="5" ref="AH22:AN22">IF(COUNTIF($BG$12:$BG$24,AH$11),"S",IF(OR(WEEKDAY(AH$11,2)=6,WEEKDAY(AH$11,2)=7),"P",IF(AI22="S",($H22-1),$H22)))</f>
        <v>8</v>
      </c>
      <c r="AI22" s="123">
        <f t="shared" si="5"/>
        <v>8</v>
      </c>
      <c r="AJ22" s="123">
        <f t="shared" si="5"/>
        <v>8</v>
      </c>
      <c r="AK22" s="123" t="str">
        <f t="shared" si="5"/>
        <v>P</v>
      </c>
      <c r="AL22" s="123" t="str">
        <f t="shared" si="5"/>
        <v>P</v>
      </c>
      <c r="AM22" s="123">
        <f t="shared" si="5"/>
        <v>8</v>
      </c>
      <c r="AN22" s="123">
        <f t="shared" si="5"/>
        <v>8</v>
      </c>
      <c r="AO22" s="172">
        <f>IF(COUNTIF($BG$12:$BG$24,AO$11),"S",IF(OR(WEEKDAY(AO$11,2)=6,WEEKDAY(AO$11,2)=7),"P",$H22))</f>
        <v>8</v>
      </c>
      <c r="AP22" s="99">
        <f>IF(AND(TEXT($AK$11,"dd")="28",TEXT($AL$11,"dd")="01"),COUNT(J22:AK22),IF(AND(TEXT($AL$11,"dd")="29",TEXT($AM$11,"dd")="01"),COUNT(J22:AL22),IF(AND(TEXT($AM$11,"dd")="30",TEXT($AN$11,"dd")="01"),COUNT(J22:AM22),COUNT(J22:AN22))))</f>
        <v>21</v>
      </c>
      <c r="AQ22" s="173">
        <f>IF(AND(TEXT($AK$11,"dd")="28",TEXT($AL$11,"dd")="01"),SUM(J22:AK22),IF(AND(TEXT($AL$11,"dd")="29",TEXT($AM$11,"dd")="01"),SUM(J22:AL22),IF(AND(TEXT($AM$11,"dd")="30",TEXT($AN$11,"dd")="01"),SUM(J22:AM22),SUM(J22:AN22))))</f>
        <v>167</v>
      </c>
      <c r="AR22" s="40"/>
      <c r="AS22" s="41"/>
      <c r="AT22" s="41"/>
      <c r="AU22" s="41"/>
      <c r="AV22" s="41"/>
      <c r="AW22" s="41"/>
      <c r="AX22" s="41"/>
      <c r="AY22" s="42"/>
      <c r="AZ22" s="43"/>
      <c r="BA22" s="174"/>
      <c r="BG22" s="97">
        <v>39388</v>
      </c>
    </row>
    <row r="23" spans="1:59" ht="12" customHeight="1">
      <c r="A23" s="212"/>
      <c r="B23" s="61"/>
      <c r="C23" s="61"/>
      <c r="D23" s="215"/>
      <c r="E23" s="218"/>
      <c r="F23" s="221"/>
      <c r="G23" s="224"/>
      <c r="H23" s="227"/>
      <c r="I23" s="209"/>
      <c r="J23" s="79"/>
      <c r="K23" s="37"/>
      <c r="L23" s="37"/>
      <c r="M23" s="37"/>
      <c r="N23" s="37"/>
      <c r="O23" s="1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103"/>
      <c r="AP23" s="100"/>
      <c r="AQ23" s="39"/>
      <c r="AR23" s="51"/>
      <c r="AS23" s="41"/>
      <c r="AT23" s="41"/>
      <c r="AU23" s="41"/>
      <c r="AV23" s="41"/>
      <c r="AW23" s="41"/>
      <c r="AX23" s="41"/>
      <c r="AY23" s="52"/>
      <c r="AZ23" s="53"/>
      <c r="BA23" s="44"/>
      <c r="BG23" s="97">
        <v>39440</v>
      </c>
    </row>
    <row r="24" spans="1:59" ht="12.75" customHeight="1" thickBot="1">
      <c r="A24" s="213"/>
      <c r="B24" s="62"/>
      <c r="C24" s="62"/>
      <c r="D24" s="216"/>
      <c r="E24" s="219"/>
      <c r="F24" s="222"/>
      <c r="G24" s="224"/>
      <c r="H24" s="228"/>
      <c r="I24" s="210"/>
      <c r="J24" s="80"/>
      <c r="K24" s="46"/>
      <c r="L24" s="46"/>
      <c r="M24" s="46"/>
      <c r="N24" s="46"/>
      <c r="O24" s="1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104"/>
      <c r="AP24" s="101"/>
      <c r="AQ24" s="48"/>
      <c r="AR24" s="54"/>
      <c r="AS24" s="49"/>
      <c r="AT24" s="49"/>
      <c r="AU24" s="49"/>
      <c r="AV24" s="49"/>
      <c r="AW24" s="49"/>
      <c r="AX24" s="49"/>
      <c r="AY24" s="55"/>
      <c r="AZ24" s="56"/>
      <c r="BA24" s="50"/>
      <c r="BG24" s="97">
        <v>39441</v>
      </c>
    </row>
    <row r="25" spans="1:59" ht="12" customHeight="1">
      <c r="A25" s="211"/>
      <c r="B25" s="31"/>
      <c r="C25" s="31"/>
      <c r="D25" s="214"/>
      <c r="E25" s="217"/>
      <c r="F25" s="217"/>
      <c r="G25" s="223"/>
      <c r="H25" s="226"/>
      <c r="I25" s="208"/>
      <c r="J25" s="84"/>
      <c r="K25" s="84"/>
      <c r="L25" s="84"/>
      <c r="M25" s="84"/>
      <c r="N25" s="84"/>
      <c r="O25" s="122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102"/>
      <c r="AP25" s="96"/>
      <c r="AQ25" s="85"/>
      <c r="AR25" s="32"/>
      <c r="AS25" s="33"/>
      <c r="AT25" s="33"/>
      <c r="AU25" s="33"/>
      <c r="AV25" s="33"/>
      <c r="AW25" s="33"/>
      <c r="AX25" s="33"/>
      <c r="AY25" s="34"/>
      <c r="AZ25" s="35"/>
      <c r="BA25" s="36"/>
      <c r="BG25" s="97">
        <v>39441</v>
      </c>
    </row>
    <row r="26" spans="1:59" ht="12" customHeight="1">
      <c r="A26" s="212"/>
      <c r="B26" s="11"/>
      <c r="C26" s="11"/>
      <c r="D26" s="215"/>
      <c r="E26" s="218"/>
      <c r="F26" s="218"/>
      <c r="G26" s="224"/>
      <c r="H26" s="227"/>
      <c r="I26" s="209"/>
      <c r="J26" s="79"/>
      <c r="K26" s="37"/>
      <c r="L26" s="37"/>
      <c r="M26" s="37"/>
      <c r="N26" s="37"/>
      <c r="O26" s="1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103"/>
      <c r="AP26" s="100"/>
      <c r="AQ26" s="39"/>
      <c r="AR26" s="51"/>
      <c r="AS26" s="41"/>
      <c r="AT26" s="41"/>
      <c r="AU26" s="41"/>
      <c r="AV26" s="41"/>
      <c r="AW26" s="41"/>
      <c r="AX26" s="41"/>
      <c r="AY26" s="52"/>
      <c r="AZ26" s="53"/>
      <c r="BA26" s="44"/>
      <c r="BG26" s="97"/>
    </row>
    <row r="27" spans="1:59" ht="12.75" customHeight="1" thickBot="1">
      <c r="A27" s="213"/>
      <c r="B27" s="45"/>
      <c r="C27" s="45"/>
      <c r="D27" s="216"/>
      <c r="E27" s="219"/>
      <c r="F27" s="219"/>
      <c r="G27" s="225"/>
      <c r="H27" s="228"/>
      <c r="I27" s="210"/>
      <c r="J27" s="80"/>
      <c r="K27" s="46"/>
      <c r="L27" s="46"/>
      <c r="M27" s="46"/>
      <c r="N27" s="46"/>
      <c r="O27" s="1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104"/>
      <c r="AP27" s="101"/>
      <c r="AQ27" s="48"/>
      <c r="AR27" s="54"/>
      <c r="AS27" s="49"/>
      <c r="AT27" s="49"/>
      <c r="AU27" s="49"/>
      <c r="AV27" s="49"/>
      <c r="AW27" s="49"/>
      <c r="AX27" s="49"/>
      <c r="AY27" s="55"/>
      <c r="AZ27" s="56"/>
      <c r="BA27" s="50"/>
      <c r="BG27" s="97"/>
    </row>
    <row r="28" spans="1:59" ht="12" customHeight="1">
      <c r="A28" s="211"/>
      <c r="B28" s="31"/>
      <c r="C28" s="31"/>
      <c r="D28" s="214"/>
      <c r="E28" s="217"/>
      <c r="F28" s="220"/>
      <c r="G28" s="223"/>
      <c r="H28" s="226"/>
      <c r="I28" s="20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02"/>
      <c r="AP28" s="96"/>
      <c r="AQ28" s="85"/>
      <c r="AR28" s="32"/>
      <c r="AS28" s="33"/>
      <c r="AT28" s="33"/>
      <c r="AU28" s="33"/>
      <c r="AV28" s="33"/>
      <c r="AW28" s="33"/>
      <c r="AX28" s="33"/>
      <c r="AY28" s="34"/>
      <c r="AZ28" s="35"/>
      <c r="BA28" s="36"/>
      <c r="BG28" s="97"/>
    </row>
    <row r="29" spans="1:59" ht="12" customHeight="1">
      <c r="A29" s="212"/>
      <c r="B29" s="11"/>
      <c r="C29" s="11"/>
      <c r="D29" s="215"/>
      <c r="E29" s="218"/>
      <c r="F29" s="221"/>
      <c r="G29" s="224"/>
      <c r="H29" s="227"/>
      <c r="I29" s="209"/>
      <c r="J29" s="7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103"/>
      <c r="AP29" s="100"/>
      <c r="AQ29" s="39"/>
      <c r="AR29" s="51"/>
      <c r="AS29" s="41"/>
      <c r="AT29" s="41"/>
      <c r="AU29" s="41"/>
      <c r="AV29" s="41"/>
      <c r="AW29" s="41"/>
      <c r="AX29" s="41"/>
      <c r="AY29" s="52"/>
      <c r="AZ29" s="53"/>
      <c r="BA29" s="44"/>
      <c r="BG29" s="97"/>
    </row>
    <row r="30" spans="1:59" ht="12.75" customHeight="1" thickBot="1">
      <c r="A30" s="213"/>
      <c r="B30" s="45"/>
      <c r="C30" s="45"/>
      <c r="D30" s="216"/>
      <c r="E30" s="219"/>
      <c r="F30" s="222"/>
      <c r="G30" s="225"/>
      <c r="H30" s="228"/>
      <c r="I30" s="210"/>
      <c r="J30" s="8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104"/>
      <c r="AP30" s="101"/>
      <c r="AQ30" s="48"/>
      <c r="AR30" s="54"/>
      <c r="AS30" s="49"/>
      <c r="AT30" s="49"/>
      <c r="AU30" s="49"/>
      <c r="AV30" s="49"/>
      <c r="AW30" s="49"/>
      <c r="AX30" s="49"/>
      <c r="AY30" s="55"/>
      <c r="AZ30" s="56"/>
      <c r="BA30" s="50"/>
      <c r="BG30" s="97"/>
    </row>
    <row r="31" spans="1:59" s="23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90" t="s">
        <v>28</v>
      </c>
      <c r="AI31" s="191"/>
      <c r="AJ31" s="190"/>
      <c r="AK31" s="190"/>
      <c r="AL31" s="190"/>
      <c r="AM31" s="190"/>
      <c r="AN31" s="190"/>
      <c r="AO31" s="192"/>
      <c r="AP31" s="63">
        <f>SUM(AP13:AP30)</f>
        <v>84</v>
      </c>
      <c r="AQ31" s="63">
        <f>SUM(AQ13:AQ30)</f>
        <v>668</v>
      </c>
      <c r="AR31" s="64"/>
      <c r="AS31" s="65"/>
      <c r="AT31" s="65"/>
      <c r="AU31" s="65"/>
      <c r="AV31" s="65"/>
      <c r="AW31" s="65"/>
      <c r="AX31" s="65"/>
      <c r="AY31" s="66"/>
      <c r="AZ31" s="65"/>
      <c r="BA31" s="67"/>
      <c r="BG31" s="97"/>
    </row>
    <row r="32" spans="1:59" ht="7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G32" s="97"/>
    </row>
    <row r="33" spans="1:59" ht="23.25" customHeight="1" thickBot="1">
      <c r="A33" s="2"/>
      <c r="B33" s="2"/>
      <c r="C33" s="2"/>
      <c r="D33" s="2"/>
      <c r="E33" s="196" t="s">
        <v>29</v>
      </c>
      <c r="F33" s="197"/>
      <c r="G33" s="197"/>
      <c r="H33" s="198"/>
      <c r="I33" s="199"/>
      <c r="J33" s="107" t="s">
        <v>30</v>
      </c>
      <c r="K33" s="105" t="s">
        <v>31</v>
      </c>
      <c r="L33" s="106" t="s">
        <v>32</v>
      </c>
      <c r="M33" s="107" t="s">
        <v>33</v>
      </c>
      <c r="N33" s="105" t="s">
        <v>34</v>
      </c>
      <c r="O33" s="108" t="s">
        <v>35</v>
      </c>
      <c r="P33" s="107" t="s">
        <v>36</v>
      </c>
      <c r="Q33" s="105" t="s">
        <v>37</v>
      </c>
      <c r="R33" s="105" t="s">
        <v>38</v>
      </c>
      <c r="S33" s="105" t="s">
        <v>39</v>
      </c>
      <c r="T33" s="105" t="s">
        <v>40</v>
      </c>
      <c r="U33" s="105" t="s">
        <v>41</v>
      </c>
      <c r="V33" s="105" t="s">
        <v>42</v>
      </c>
      <c r="W33" s="105" t="s">
        <v>43</v>
      </c>
      <c r="X33" s="105" t="s">
        <v>44</v>
      </c>
      <c r="Y33" s="108" t="s">
        <v>45</v>
      </c>
      <c r="Z33" s="107" t="s">
        <v>46</v>
      </c>
      <c r="AA33" s="105" t="s">
        <v>47</v>
      </c>
      <c r="AB33" s="105" t="s">
        <v>48</v>
      </c>
      <c r="AC33" s="105" t="s">
        <v>49</v>
      </c>
      <c r="AD33" s="105" t="s">
        <v>50</v>
      </c>
      <c r="AE33" s="105" t="s">
        <v>51</v>
      </c>
      <c r="AF33" s="105" t="s">
        <v>52</v>
      </c>
      <c r="AG33" s="105" t="s">
        <v>53</v>
      </c>
      <c r="AH33" s="105" t="s">
        <v>54</v>
      </c>
      <c r="AI33" s="105" t="s">
        <v>55</v>
      </c>
      <c r="AJ33" s="112" t="s">
        <v>56</v>
      </c>
      <c r="AK33" s="2"/>
      <c r="AL33" s="2"/>
      <c r="AM33" s="2"/>
      <c r="AN33" s="2"/>
      <c r="AO33" s="2"/>
      <c r="AP33" s="2"/>
      <c r="AQ33" s="2"/>
      <c r="AR33" s="2"/>
      <c r="AS33" s="2"/>
      <c r="AU33" s="2"/>
      <c r="AV33" s="2"/>
      <c r="AW33" s="2"/>
      <c r="AX33" s="2"/>
      <c r="AY33" s="2"/>
      <c r="AZ33" s="2"/>
      <c r="BA33" s="2"/>
      <c r="BB33" s="2"/>
      <c r="BG33" s="97"/>
    </row>
    <row r="34" spans="1:59" ht="12.75">
      <c r="A34" s="2"/>
      <c r="B34" s="2"/>
      <c r="C34" s="2"/>
      <c r="D34" s="2"/>
      <c r="E34" s="200" t="s">
        <v>57</v>
      </c>
      <c r="F34" s="201"/>
      <c r="G34" s="201"/>
      <c r="H34" s="202"/>
      <c r="I34" s="203"/>
      <c r="J34" s="93">
        <f>SUMIF($AY$13:$AY$30,J$33,$AZ$13:$AZ$30)</f>
        <v>0</v>
      </c>
      <c r="K34" s="94">
        <f aca="true" t="shared" si="6" ref="K34:AJ34">SUMIF($AY$13:$AY$30,K$33,$AZ$13:$AZ$30)</f>
        <v>0</v>
      </c>
      <c r="L34" s="95">
        <f t="shared" si="6"/>
        <v>0</v>
      </c>
      <c r="M34" s="93">
        <f t="shared" si="6"/>
        <v>0</v>
      </c>
      <c r="N34" s="94">
        <f t="shared" si="6"/>
        <v>0</v>
      </c>
      <c r="O34" s="95">
        <f t="shared" si="6"/>
        <v>0</v>
      </c>
      <c r="P34" s="93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5">
        <f t="shared" si="6"/>
        <v>0</v>
      </c>
      <c r="Z34" s="93">
        <f t="shared" si="6"/>
        <v>0</v>
      </c>
      <c r="AA34" s="94">
        <f t="shared" si="6"/>
        <v>0</v>
      </c>
      <c r="AB34" s="94">
        <f t="shared" si="6"/>
        <v>0</v>
      </c>
      <c r="AC34" s="94">
        <f t="shared" si="6"/>
        <v>0</v>
      </c>
      <c r="AD34" s="94">
        <f t="shared" si="6"/>
        <v>0</v>
      </c>
      <c r="AE34" s="94">
        <f t="shared" si="6"/>
        <v>0</v>
      </c>
      <c r="AF34" s="94">
        <f t="shared" si="6"/>
        <v>0</v>
      </c>
      <c r="AG34" s="94">
        <f t="shared" si="6"/>
        <v>0</v>
      </c>
      <c r="AH34" s="94">
        <f t="shared" si="6"/>
        <v>0</v>
      </c>
      <c r="AI34" s="94">
        <f t="shared" si="6"/>
        <v>0</v>
      </c>
      <c r="AJ34" s="95">
        <f t="shared" si="6"/>
        <v>0</v>
      </c>
      <c r="AK34" s="2"/>
      <c r="AL34" s="2"/>
      <c r="AM34" s="2"/>
      <c r="AN34" s="2"/>
      <c r="AO34" s="2"/>
      <c r="AP34" s="2"/>
      <c r="AQ34" s="2"/>
      <c r="AR34" s="2"/>
      <c r="AS34" s="2"/>
      <c r="AU34" s="2"/>
      <c r="AV34" s="2"/>
      <c r="AW34" s="2"/>
      <c r="AX34" s="2"/>
      <c r="AY34" s="2"/>
      <c r="AZ34" s="2"/>
      <c r="BA34" s="2"/>
      <c r="BB34" s="2"/>
      <c r="BG34" s="97"/>
    </row>
    <row r="35" spans="1:54" ht="13.5" thickBot="1">
      <c r="A35" s="2"/>
      <c r="B35" s="2"/>
      <c r="C35" s="2"/>
      <c r="D35" s="2"/>
      <c r="E35" s="204" t="s">
        <v>58</v>
      </c>
      <c r="F35" s="205"/>
      <c r="G35" s="205"/>
      <c r="H35" s="206"/>
      <c r="I35" s="207"/>
      <c r="J35" s="111">
        <f>SUMIF($AY$13:$AY$30,J$33,$BA$13:$BA$30)</f>
        <v>0</v>
      </c>
      <c r="K35" s="109">
        <f aca="true" t="shared" si="7" ref="K35:AJ35">SUMIF($AY$13:$AY$30,K$33,$BA$13:$BA$30)</f>
        <v>0</v>
      </c>
      <c r="L35" s="110">
        <f t="shared" si="7"/>
        <v>0</v>
      </c>
      <c r="M35" s="111">
        <f t="shared" si="7"/>
        <v>0</v>
      </c>
      <c r="N35" s="109">
        <f t="shared" si="7"/>
        <v>0</v>
      </c>
      <c r="O35" s="110">
        <f t="shared" si="7"/>
        <v>0</v>
      </c>
      <c r="P35" s="111">
        <f t="shared" si="7"/>
        <v>0</v>
      </c>
      <c r="Q35" s="109">
        <f t="shared" si="7"/>
        <v>0</v>
      </c>
      <c r="R35" s="109">
        <f t="shared" si="7"/>
        <v>0</v>
      </c>
      <c r="S35" s="109">
        <f t="shared" si="7"/>
        <v>0</v>
      </c>
      <c r="T35" s="109">
        <f t="shared" si="7"/>
        <v>0</v>
      </c>
      <c r="U35" s="109">
        <f t="shared" si="7"/>
        <v>0</v>
      </c>
      <c r="V35" s="109">
        <f t="shared" si="7"/>
        <v>0</v>
      </c>
      <c r="W35" s="109">
        <f t="shared" si="7"/>
        <v>0</v>
      </c>
      <c r="X35" s="109">
        <f t="shared" si="7"/>
        <v>0</v>
      </c>
      <c r="Y35" s="110">
        <f t="shared" si="7"/>
        <v>0</v>
      </c>
      <c r="Z35" s="111">
        <f t="shared" si="7"/>
        <v>0</v>
      </c>
      <c r="AA35" s="109">
        <f t="shared" si="7"/>
        <v>0</v>
      </c>
      <c r="AB35" s="109">
        <f t="shared" si="7"/>
        <v>0</v>
      </c>
      <c r="AC35" s="109">
        <f t="shared" si="7"/>
        <v>0</v>
      </c>
      <c r="AD35" s="109">
        <f t="shared" si="7"/>
        <v>0</v>
      </c>
      <c r="AE35" s="109">
        <f t="shared" si="7"/>
        <v>0</v>
      </c>
      <c r="AF35" s="109">
        <f t="shared" si="7"/>
        <v>0</v>
      </c>
      <c r="AG35" s="109">
        <f t="shared" si="7"/>
        <v>0</v>
      </c>
      <c r="AH35" s="109">
        <f t="shared" si="7"/>
        <v>0</v>
      </c>
      <c r="AI35" s="109">
        <f t="shared" si="7"/>
        <v>0</v>
      </c>
      <c r="AJ35" s="110">
        <f t="shared" si="7"/>
        <v>0</v>
      </c>
      <c r="AK35" s="2"/>
      <c r="AL35" s="2"/>
      <c r="AM35" s="2"/>
      <c r="AN35" s="2"/>
      <c r="AO35" s="2"/>
      <c r="AP35" s="2"/>
      <c r="AQ35" s="2"/>
      <c r="AR35" s="2"/>
      <c r="AS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"/>
      <c r="B36" s="2"/>
      <c r="C36" s="2"/>
      <c r="D36" s="2"/>
      <c r="E36" s="114"/>
      <c r="F36" s="115"/>
      <c r="G36" s="115"/>
      <c r="H36" s="115"/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"/>
      <c r="AL36" s="2"/>
      <c r="AM36" s="2"/>
      <c r="AN36" s="2"/>
      <c r="AO36" s="2"/>
      <c r="AP36" s="2"/>
      <c r="AQ36" s="2"/>
      <c r="AR36" s="2"/>
      <c r="AS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2"/>
      <c r="B37" s="2"/>
      <c r="C37" s="2"/>
      <c r="D37" s="2"/>
      <c r="E37" s="114"/>
      <c r="F37" s="115"/>
      <c r="G37" s="115"/>
      <c r="H37" s="115"/>
      <c r="I37" s="11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</row>
    <row r="38" spans="1:54" ht="15" customHeight="1">
      <c r="A38" s="2"/>
      <c r="B38" s="2"/>
      <c r="C38" s="2"/>
      <c r="D38" s="2"/>
      <c r="E38" s="184" t="s">
        <v>59</v>
      </c>
      <c r="F38" s="184"/>
      <c r="G38" s="184"/>
      <c r="H38" s="81"/>
      <c r="I38" s="120"/>
      <c r="J38" s="120"/>
      <c r="K38" s="120"/>
      <c r="L38" s="120"/>
      <c r="M38" s="120"/>
      <c r="N38" s="120"/>
      <c r="O38" s="182"/>
      <c r="P38" s="182"/>
      <c r="Q38" s="182"/>
      <c r="R38" s="182"/>
      <c r="S38" s="68" t="s">
        <v>152</v>
      </c>
      <c r="T38" s="121"/>
      <c r="U38" s="121"/>
      <c r="V38" s="121"/>
      <c r="W38" s="121"/>
      <c r="X38" s="121"/>
      <c r="Z38" s="121"/>
      <c r="AE38" s="121"/>
      <c r="AF38" s="121"/>
      <c r="AG38" s="121"/>
      <c r="AH38" s="121"/>
      <c r="AI38" s="121"/>
      <c r="AJ38" s="121"/>
      <c r="AK38"/>
      <c r="AL38"/>
      <c r="AM38"/>
      <c r="AN38"/>
      <c r="AO38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</row>
    <row r="39" spans="1:54" ht="12" customHeight="1">
      <c r="A39" s="2"/>
      <c r="B39" s="2" t="s">
        <v>60</v>
      </c>
      <c r="C39" s="2"/>
      <c r="D39" s="2"/>
      <c r="E39" s="68"/>
      <c r="F39" s="68"/>
      <c r="G39" s="68"/>
      <c r="H39" s="68"/>
      <c r="I39" s="68"/>
      <c r="J39" s="68"/>
      <c r="K39" s="68" t="s">
        <v>61</v>
      </c>
      <c r="L39" s="68"/>
      <c r="M39" s="68"/>
      <c r="N39" s="68"/>
      <c r="O39" s="182"/>
      <c r="P39" s="182"/>
      <c r="Q39" s="182"/>
      <c r="R39" s="182"/>
      <c r="S39" s="119"/>
      <c r="T39" s="119"/>
      <c r="U39" s="119"/>
      <c r="V39" s="119"/>
      <c r="W39" s="183"/>
      <c r="X39" s="183"/>
      <c r="Z39" s="183"/>
      <c r="AE39" s="183"/>
      <c r="AF39" s="183"/>
      <c r="AG39" s="183"/>
      <c r="AH39" s="183"/>
      <c r="AI39" s="183"/>
      <c r="AJ39" s="183"/>
      <c r="AK39"/>
      <c r="AL39"/>
      <c r="AM39"/>
      <c r="AN39"/>
      <c r="AO39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</row>
    <row r="40" spans="1:54" ht="10.5" customHeight="1">
      <c r="A40" s="2"/>
      <c r="B40" s="2"/>
      <c r="C40" s="2"/>
      <c r="D40" s="2"/>
      <c r="E40" s="69"/>
      <c r="F40" s="195" t="s">
        <v>62</v>
      </c>
      <c r="G40" s="195"/>
      <c r="H40" s="70"/>
      <c r="I40" s="71"/>
      <c r="J40" s="2"/>
      <c r="M40" s="2"/>
      <c r="N40" s="2"/>
      <c r="O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</row>
    <row r="41" spans="1:52" ht="12.75">
      <c r="A41" s="2"/>
      <c r="B41" s="2"/>
      <c r="C41" s="2"/>
      <c r="D41" s="2"/>
      <c r="H41" s="81"/>
      <c r="I41" s="72"/>
      <c r="J41" s="72"/>
      <c r="K41" s="72"/>
      <c r="L41" s="72"/>
      <c r="M41" s="72"/>
      <c r="N41" s="72"/>
      <c r="O41" s="72"/>
      <c r="P41" s="72"/>
      <c r="Q41" s="7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  <c r="AW41" s="2"/>
      <c r="AX41" s="2"/>
      <c r="AY41" s="2"/>
      <c r="AZ41" s="73"/>
    </row>
    <row r="42" spans="5:52" ht="13.5">
      <c r="E42" s="184" t="s">
        <v>153</v>
      </c>
      <c r="F42" s="184"/>
      <c r="G42" s="184"/>
      <c r="H42" s="83"/>
      <c r="I42" s="120"/>
      <c r="J42" s="120"/>
      <c r="K42" s="120"/>
      <c r="L42" s="120"/>
      <c r="M42" s="120"/>
      <c r="N42" s="120"/>
      <c r="O42" s="182"/>
      <c r="P42"/>
      <c r="Q42"/>
      <c r="R42" s="2"/>
      <c r="S42" s="185" t="s">
        <v>151</v>
      </c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K42" s="2"/>
      <c r="AL42" s="2"/>
      <c r="AM42" s="2"/>
      <c r="AN42" s="2"/>
      <c r="AO42" s="2"/>
      <c r="AP42" s="2"/>
      <c r="AQ42" s="2"/>
      <c r="AR42" s="2"/>
      <c r="AS42" s="2"/>
      <c r="AU42" s="2"/>
      <c r="AV42" s="2"/>
      <c r="AW42" s="2"/>
      <c r="AX42" s="2"/>
      <c r="AY42" s="2"/>
      <c r="AZ42" s="73"/>
    </row>
    <row r="43" spans="8:17" ht="15" customHeight="1">
      <c r="H43" s="82"/>
      <c r="I43" s="68"/>
      <c r="J43" s="68"/>
      <c r="K43" s="68" t="s">
        <v>61</v>
      </c>
      <c r="L43" s="68"/>
      <c r="M43" s="68"/>
      <c r="N43" s="68"/>
      <c r="O43" s="182"/>
      <c r="P43" s="72"/>
      <c r="Q43" s="72"/>
    </row>
    <row r="44" spans="5:17" ht="15.75" customHeight="1">
      <c r="E44" s="193"/>
      <c r="F44" s="194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</sheetData>
  <sheetProtection/>
  <mergeCells count="96">
    <mergeCell ref="F7:F12"/>
    <mergeCell ref="G7:G12"/>
    <mergeCell ref="V11:V12"/>
    <mergeCell ref="W11:W12"/>
    <mergeCell ref="A1:BA1"/>
    <mergeCell ref="M2:AM2"/>
    <mergeCell ref="E3:K3"/>
    <mergeCell ref="R3:S3"/>
    <mergeCell ref="V3:AC3"/>
    <mergeCell ref="A7:A12"/>
    <mergeCell ref="D7:D12"/>
    <mergeCell ref="E7:E12"/>
    <mergeCell ref="O11:O12"/>
    <mergeCell ref="P11:P12"/>
    <mergeCell ref="I7:I12"/>
    <mergeCell ref="J7:AO9"/>
    <mergeCell ref="AP7:AX7"/>
    <mergeCell ref="Q11:Q12"/>
    <mergeCell ref="R11:R12"/>
    <mergeCell ref="S11:S12"/>
    <mergeCell ref="T11:T12"/>
    <mergeCell ref="U11:U12"/>
    <mergeCell ref="AB11:AB12"/>
    <mergeCell ref="AC11:AC12"/>
    <mergeCell ref="AY7:BA8"/>
    <mergeCell ref="AQ8:AX8"/>
    <mergeCell ref="AR9:AX9"/>
    <mergeCell ref="J11:J12"/>
    <mergeCell ref="K11:K12"/>
    <mergeCell ref="L11:L12"/>
    <mergeCell ref="M11:M12"/>
    <mergeCell ref="N11:N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E13:E15"/>
    <mergeCell ref="F13:F15"/>
    <mergeCell ref="G13:G15"/>
    <mergeCell ref="H13:H15"/>
    <mergeCell ref="AJ11:AJ12"/>
    <mergeCell ref="AK11:AK12"/>
    <mergeCell ref="X11:X12"/>
    <mergeCell ref="Y11:Y12"/>
    <mergeCell ref="Z11:Z12"/>
    <mergeCell ref="AA11:AA12"/>
    <mergeCell ref="I13:I15"/>
    <mergeCell ref="A16:A18"/>
    <mergeCell ref="D16:D18"/>
    <mergeCell ref="E16:E18"/>
    <mergeCell ref="F16:F18"/>
    <mergeCell ref="G16:G18"/>
    <mergeCell ref="H16:H18"/>
    <mergeCell ref="I16:I18"/>
    <mergeCell ref="A13:A15"/>
    <mergeCell ref="D13:D15"/>
    <mergeCell ref="H22:H24"/>
    <mergeCell ref="I22:I24"/>
    <mergeCell ref="A19:A21"/>
    <mergeCell ref="D19:D21"/>
    <mergeCell ref="E19:E21"/>
    <mergeCell ref="F19:F21"/>
    <mergeCell ref="G19:G21"/>
    <mergeCell ref="H19:H21"/>
    <mergeCell ref="E25:E27"/>
    <mergeCell ref="F25:F27"/>
    <mergeCell ref="G25:G27"/>
    <mergeCell ref="H25:H27"/>
    <mergeCell ref="I19:I21"/>
    <mergeCell ref="A22:A24"/>
    <mergeCell ref="D22:D24"/>
    <mergeCell ref="E22:E24"/>
    <mergeCell ref="F22:F24"/>
    <mergeCell ref="G22:G24"/>
    <mergeCell ref="I25:I27"/>
    <mergeCell ref="A28:A30"/>
    <mergeCell ref="D28:D30"/>
    <mergeCell ref="E28:E30"/>
    <mergeCell ref="F28:F30"/>
    <mergeCell ref="G28:G30"/>
    <mergeCell ref="H28:H30"/>
    <mergeCell ref="I28:I30"/>
    <mergeCell ref="A25:A27"/>
    <mergeCell ref="D25:D27"/>
    <mergeCell ref="AH31:AO31"/>
    <mergeCell ref="F40:G40"/>
    <mergeCell ref="E44:F44"/>
    <mergeCell ref="E33:I33"/>
    <mergeCell ref="E34:I34"/>
    <mergeCell ref="E35:I35"/>
  </mergeCells>
  <conditionalFormatting sqref="J28:AN28 J16:N16 J25:N25 P25:AN25 J13:N13 AJ16:AM16 J22:N22 P13:AG13 P16:AG16 P22:AN22 AJ13:AM13 AJ19:AM19 J19:N19 O13:O27 P19:AG19 AH13:AI21 AN13:AN21">
    <cfRule type="cellIs" priority="1" dxfId="1" operator="equal" stopIfTrue="1">
      <formula>$BH$12</formula>
    </cfRule>
    <cfRule type="cellIs" priority="2" dxfId="24" operator="equal" stopIfTrue="1">
      <formula>$BH$13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A1">
      <selection activeCell="F16" sqref="F16:F18"/>
    </sheetView>
  </sheetViews>
  <sheetFormatPr defaultColWidth="3.16015625" defaultRowHeight="12.75"/>
  <cols>
    <col min="1" max="1" width="3.66015625" style="1" customWidth="1"/>
    <col min="2" max="2" width="0.328125" style="1" hidden="1" customWidth="1"/>
    <col min="3" max="3" width="3.16015625" style="1" hidden="1" customWidth="1"/>
    <col min="4" max="4" width="3.16015625" style="1" customWidth="1"/>
    <col min="5" max="5" width="13" style="1" customWidth="1"/>
    <col min="6" max="6" width="11.5" style="1" customWidth="1"/>
    <col min="7" max="7" width="7.16015625" style="1" customWidth="1"/>
    <col min="8" max="8" width="1.171875" style="1" customWidth="1"/>
    <col min="9" max="9" width="5.83203125" style="1" customWidth="1"/>
    <col min="10" max="40" width="2.83203125" style="1" customWidth="1"/>
    <col min="41" max="41" width="3" style="1" hidden="1" customWidth="1"/>
    <col min="42" max="42" width="3.83203125" style="1" customWidth="1"/>
    <col min="43" max="43" width="4.83203125" style="1" customWidth="1"/>
    <col min="44" max="45" width="2.83203125" style="1" customWidth="1"/>
    <col min="46" max="46" width="3.83203125" style="1" customWidth="1"/>
    <col min="47" max="49" width="2.83203125" style="1" customWidth="1"/>
    <col min="50" max="50" width="3" style="1" customWidth="1"/>
    <col min="51" max="58" width="2.83203125" style="1" customWidth="1"/>
    <col min="59" max="59" width="4.83203125" style="1" customWidth="1"/>
    <col min="60" max="16384" width="3.16015625" style="1" customWidth="1"/>
  </cols>
  <sheetData>
    <row r="1" spans="1:53" ht="23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4" ht="15.75">
      <c r="A2" s="2"/>
      <c r="B2" s="2"/>
      <c r="C2" s="2"/>
      <c r="D2" s="2"/>
      <c r="E2" s="113"/>
      <c r="F2" s="2"/>
      <c r="G2" s="2"/>
      <c r="H2" s="2"/>
      <c r="I2" s="2"/>
      <c r="J2" s="2"/>
      <c r="K2" s="2"/>
      <c r="L2" s="2"/>
      <c r="M2" s="266" t="s">
        <v>0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"/>
      <c r="B3" s="2"/>
      <c r="C3" s="2"/>
      <c r="D3" s="2"/>
      <c r="E3" s="268"/>
      <c r="F3" s="269"/>
      <c r="G3" s="269"/>
      <c r="H3" s="269"/>
      <c r="I3" s="269"/>
      <c r="J3" s="269"/>
      <c r="K3" s="269"/>
      <c r="L3" s="2"/>
      <c r="M3" s="2"/>
      <c r="N3" s="2"/>
      <c r="O3" s="2"/>
      <c r="P3" s="2"/>
      <c r="Q3" s="2"/>
      <c r="R3" s="270" t="str">
        <f>TEXT(J11,"yyyy")</f>
        <v>2007</v>
      </c>
      <c r="S3" s="271"/>
      <c r="T3" s="117" t="s">
        <v>3</v>
      </c>
      <c r="U3" s="118"/>
      <c r="V3" s="272" t="str">
        <f>TEXT(J11,"mmmm")</f>
        <v>rugpjūtis</v>
      </c>
      <c r="W3" s="271"/>
      <c r="X3" s="271"/>
      <c r="Y3" s="271"/>
      <c r="Z3" s="271"/>
      <c r="AA3" s="271"/>
      <c r="AB3" s="271"/>
      <c r="AC3" s="27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s="9" customFormat="1" ht="41.25" customHeight="1" hidden="1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 t="s">
        <v>2</v>
      </c>
      <c r="S5" s="6">
        <v>2000</v>
      </c>
      <c r="T5" s="7"/>
      <c r="U5" s="4" t="s">
        <v>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8"/>
      <c r="AT5" s="8"/>
      <c r="AU5" s="8"/>
      <c r="AV5" s="8"/>
      <c r="AW5" s="8"/>
      <c r="AX5" s="8"/>
      <c r="AY5" s="8"/>
      <c r="AZ5" s="8"/>
      <c r="BA5" s="8"/>
    </row>
    <row r="6" spans="1:53" ht="3.75" customHeight="1" hidden="1">
      <c r="A6" s="10"/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273" t="s">
        <v>4</v>
      </c>
      <c r="B7" s="12"/>
      <c r="C7" s="13"/>
      <c r="D7" s="276" t="s">
        <v>63</v>
      </c>
      <c r="E7" s="279" t="s">
        <v>5</v>
      </c>
      <c r="F7" s="282" t="s">
        <v>6</v>
      </c>
      <c r="G7" s="285" t="s">
        <v>7</v>
      </c>
      <c r="H7" s="179"/>
      <c r="I7" s="256" t="s">
        <v>8</v>
      </c>
      <c r="J7" s="259" t="s">
        <v>9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62" t="s">
        <v>10</v>
      </c>
      <c r="AQ7" s="263"/>
      <c r="AR7" s="263"/>
      <c r="AS7" s="263"/>
      <c r="AT7" s="263"/>
      <c r="AU7" s="263"/>
      <c r="AV7" s="263"/>
      <c r="AW7" s="263"/>
      <c r="AX7" s="264"/>
      <c r="AY7" s="241" t="s">
        <v>11</v>
      </c>
      <c r="AZ7" s="242"/>
      <c r="BA7" s="243"/>
    </row>
    <row r="8" spans="1:53" ht="9" customHeight="1">
      <c r="A8" s="274"/>
      <c r="B8" s="14"/>
      <c r="C8" s="10"/>
      <c r="D8" s="277"/>
      <c r="E8" s="280"/>
      <c r="F8" s="283"/>
      <c r="G8" s="286"/>
      <c r="H8" s="180"/>
      <c r="I8" s="25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5"/>
      <c r="AQ8" s="247" t="s">
        <v>12</v>
      </c>
      <c r="AR8" s="248"/>
      <c r="AS8" s="248"/>
      <c r="AT8" s="248"/>
      <c r="AU8" s="248"/>
      <c r="AV8" s="248"/>
      <c r="AW8" s="248"/>
      <c r="AX8" s="249"/>
      <c r="AY8" s="244"/>
      <c r="AZ8" s="245"/>
      <c r="BA8" s="246"/>
    </row>
    <row r="9" spans="1:53" ht="13.5" customHeight="1" thickBot="1">
      <c r="A9" s="274"/>
      <c r="B9" s="14"/>
      <c r="C9" s="10"/>
      <c r="D9" s="277"/>
      <c r="E9" s="280"/>
      <c r="F9" s="283"/>
      <c r="G9" s="286"/>
      <c r="H9" s="180"/>
      <c r="I9" s="25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5"/>
      <c r="AQ9" s="16"/>
      <c r="AR9" s="250" t="s">
        <v>13</v>
      </c>
      <c r="AS9" s="251"/>
      <c r="AT9" s="251"/>
      <c r="AU9" s="252"/>
      <c r="AV9" s="251"/>
      <c r="AW9" s="251"/>
      <c r="AX9" s="253"/>
      <c r="AY9" s="17"/>
      <c r="AZ9" s="18"/>
      <c r="BA9" s="19"/>
    </row>
    <row r="10" spans="1:53" ht="15" customHeight="1" hidden="1">
      <c r="A10" s="274"/>
      <c r="B10" s="14"/>
      <c r="C10" s="10"/>
      <c r="D10" s="277"/>
      <c r="E10" s="280"/>
      <c r="F10" s="283"/>
      <c r="G10" s="286"/>
      <c r="H10" s="180"/>
      <c r="I10" s="25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15"/>
      <c r="AQ10" s="10"/>
      <c r="AR10" s="20"/>
      <c r="AS10" s="18"/>
      <c r="AT10" s="18"/>
      <c r="AU10" s="18"/>
      <c r="AV10" s="21"/>
      <c r="AW10" s="21"/>
      <c r="AX10" s="22"/>
      <c r="AY10" s="23"/>
      <c r="AZ10" s="23"/>
      <c r="BA10" s="24"/>
    </row>
    <row r="11" spans="1:59" ht="82.5" customHeight="1" thickBot="1">
      <c r="A11" s="274"/>
      <c r="B11" s="25" t="s">
        <v>14</v>
      </c>
      <c r="C11" s="10"/>
      <c r="D11" s="277"/>
      <c r="E11" s="280"/>
      <c r="F11" s="283"/>
      <c r="G11" s="286"/>
      <c r="H11" s="180"/>
      <c r="I11" s="257"/>
      <c r="J11" s="254">
        <v>39295</v>
      </c>
      <c r="K11" s="235">
        <f>+J11+1</f>
        <v>39296</v>
      </c>
      <c r="L11" s="235">
        <f>+K11+1</f>
        <v>39297</v>
      </c>
      <c r="M11" s="235">
        <f aca="true" t="shared" si="0" ref="M11:AM11">+L11+1</f>
        <v>39298</v>
      </c>
      <c r="N11" s="235">
        <f t="shared" si="0"/>
        <v>39299</v>
      </c>
      <c r="O11" s="235">
        <f t="shared" si="0"/>
        <v>39300</v>
      </c>
      <c r="P11" s="235">
        <f t="shared" si="0"/>
        <v>39301</v>
      </c>
      <c r="Q11" s="235">
        <f t="shared" si="0"/>
        <v>39302</v>
      </c>
      <c r="R11" s="235">
        <f t="shared" si="0"/>
        <v>39303</v>
      </c>
      <c r="S11" s="235">
        <f t="shared" si="0"/>
        <v>39304</v>
      </c>
      <c r="T11" s="235">
        <f t="shared" si="0"/>
        <v>39305</v>
      </c>
      <c r="U11" s="235">
        <f t="shared" si="0"/>
        <v>39306</v>
      </c>
      <c r="V11" s="235">
        <f t="shared" si="0"/>
        <v>39307</v>
      </c>
      <c r="W11" s="235">
        <f t="shared" si="0"/>
        <v>39308</v>
      </c>
      <c r="X11" s="235">
        <f t="shared" si="0"/>
        <v>39309</v>
      </c>
      <c r="Y11" s="235">
        <f t="shared" si="0"/>
        <v>39310</v>
      </c>
      <c r="Z11" s="235">
        <f t="shared" si="0"/>
        <v>39311</v>
      </c>
      <c r="AA11" s="235">
        <f t="shared" si="0"/>
        <v>39312</v>
      </c>
      <c r="AB11" s="235">
        <f t="shared" si="0"/>
        <v>39313</v>
      </c>
      <c r="AC11" s="235">
        <f t="shared" si="0"/>
        <v>39314</v>
      </c>
      <c r="AD11" s="235">
        <f t="shared" si="0"/>
        <v>39315</v>
      </c>
      <c r="AE11" s="235">
        <f t="shared" si="0"/>
        <v>39316</v>
      </c>
      <c r="AF11" s="235">
        <f t="shared" si="0"/>
        <v>39317</v>
      </c>
      <c r="AG11" s="235">
        <f t="shared" si="0"/>
        <v>39318</v>
      </c>
      <c r="AH11" s="235">
        <f t="shared" si="0"/>
        <v>39319</v>
      </c>
      <c r="AI11" s="235">
        <f t="shared" si="0"/>
        <v>39320</v>
      </c>
      <c r="AJ11" s="235">
        <f t="shared" si="0"/>
        <v>39321</v>
      </c>
      <c r="AK11" s="235">
        <f t="shared" si="0"/>
        <v>39322</v>
      </c>
      <c r="AL11" s="235">
        <f t="shared" si="0"/>
        <v>39323</v>
      </c>
      <c r="AM11" s="235">
        <f t="shared" si="0"/>
        <v>39324</v>
      </c>
      <c r="AN11" s="237">
        <f>+AM11+1</f>
        <v>39325</v>
      </c>
      <c r="AO11" s="239">
        <f>+AN11+1</f>
        <v>39326</v>
      </c>
      <c r="AP11" s="25" t="s">
        <v>15</v>
      </c>
      <c r="AQ11" s="74" t="s">
        <v>16</v>
      </c>
      <c r="AR11" s="75" t="s">
        <v>17</v>
      </c>
      <c r="AS11" s="75" t="s">
        <v>18</v>
      </c>
      <c r="AT11" s="178" t="s">
        <v>19</v>
      </c>
      <c r="AU11" s="76" t="s">
        <v>20</v>
      </c>
      <c r="AV11" s="76" t="s">
        <v>21</v>
      </c>
      <c r="AW11" s="75" t="s">
        <v>22</v>
      </c>
      <c r="AX11" s="75" t="s">
        <v>23</v>
      </c>
      <c r="AY11" s="74" t="s">
        <v>24</v>
      </c>
      <c r="AZ11" s="74" t="s">
        <v>25</v>
      </c>
      <c r="BA11" s="77" t="s">
        <v>26</v>
      </c>
      <c r="BG11" s="98" t="s">
        <v>149</v>
      </c>
    </row>
    <row r="12" spans="1:60" ht="13.5" customHeight="1" thickBot="1">
      <c r="A12" s="275"/>
      <c r="B12" s="26"/>
      <c r="C12" s="78"/>
      <c r="D12" s="278"/>
      <c r="E12" s="281"/>
      <c r="F12" s="284"/>
      <c r="G12" s="287"/>
      <c r="H12" s="181"/>
      <c r="I12" s="258"/>
      <c r="J12" s="255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8"/>
      <c r="AO12" s="240"/>
      <c r="AP12" s="27">
        <v>1</v>
      </c>
      <c r="AQ12" s="28">
        <v>2</v>
      </c>
      <c r="AR12" s="28">
        <v>3</v>
      </c>
      <c r="AS12" s="28">
        <v>4</v>
      </c>
      <c r="AT12" s="28">
        <v>5</v>
      </c>
      <c r="AU12" s="28">
        <v>6</v>
      </c>
      <c r="AV12" s="29">
        <v>7</v>
      </c>
      <c r="AW12" s="29">
        <v>8</v>
      </c>
      <c r="AX12" s="29">
        <v>9</v>
      </c>
      <c r="AY12" s="29">
        <v>10</v>
      </c>
      <c r="AZ12" s="29">
        <v>11</v>
      </c>
      <c r="BA12" s="30">
        <v>12</v>
      </c>
      <c r="BG12" s="97">
        <v>39083</v>
      </c>
      <c r="BH12" s="98" t="s">
        <v>144</v>
      </c>
    </row>
    <row r="13" spans="1:60" ht="12">
      <c r="A13" s="232">
        <v>1</v>
      </c>
      <c r="B13" s="11"/>
      <c r="C13" s="11"/>
      <c r="D13" s="234"/>
      <c r="E13" s="218"/>
      <c r="F13" s="221" t="s">
        <v>150</v>
      </c>
      <c r="G13" s="223"/>
      <c r="H13" s="226">
        <v>8</v>
      </c>
      <c r="I13" s="208">
        <f>H13*IF(AND(TEXT($AK$11,"dd")="28",TEXT($AL$11,"dd")="01"),COUNTA(J13:AK13)-(COUNTIF(J13:AK13,"S")+COUNTIF(J13:AK13,"P")),IF(AND(TEXT($AL$11,"dd")="29",TEXT($AM$11,"dd")="01"),COUNTA(J13:AL13)-(COUNTIF(J13:AL13,"S")+COUNTIF(J13:AL13,"P")),IF(AND(TEXT($AM$11,"dd")="30",TEXT($AN$11,"dd")="01"),COUNTA(J13:AM13)-(COUNTIF(J13:AM13,"S")+COUNTIF(J13:AM13,"P")),COUNTA(J13:AN13)-(COUNTIF(J13:AN13,"S")+COUNTIF(J13:AN13,"P")))))</f>
        <v>176</v>
      </c>
      <c r="J13" s="84">
        <f aca="true" t="shared" si="1" ref="J13:AN13">IF(COUNTIF($BG$12:$BG$24,J$11),"S",IF(OR(WEEKDAY(J$11,2)=6,WEEKDAY(J$11,2)=7),"P",IF(K13="S",($H13-1),$H13)))</f>
        <v>8</v>
      </c>
      <c r="K13" s="84">
        <f t="shared" si="1"/>
        <v>8</v>
      </c>
      <c r="L13" s="84">
        <f t="shared" si="1"/>
        <v>8</v>
      </c>
      <c r="M13" s="84" t="str">
        <f t="shared" si="1"/>
        <v>P</v>
      </c>
      <c r="N13" s="84" t="str">
        <f t="shared" si="1"/>
        <v>P</v>
      </c>
      <c r="O13" s="122">
        <f t="shared" si="1"/>
        <v>8</v>
      </c>
      <c r="P13" s="84">
        <f t="shared" si="1"/>
        <v>8</v>
      </c>
      <c r="Q13" s="84">
        <f t="shared" si="1"/>
        <v>8</v>
      </c>
      <c r="R13" s="84">
        <f t="shared" si="1"/>
        <v>8</v>
      </c>
      <c r="S13" s="84">
        <f t="shared" si="1"/>
        <v>8</v>
      </c>
      <c r="T13" s="84" t="str">
        <f t="shared" si="1"/>
        <v>P</v>
      </c>
      <c r="U13" s="84" t="str">
        <f t="shared" si="1"/>
        <v>P</v>
      </c>
      <c r="V13" s="84">
        <f t="shared" si="1"/>
        <v>8</v>
      </c>
      <c r="W13" s="84">
        <f t="shared" si="1"/>
        <v>7</v>
      </c>
      <c r="X13" s="84" t="str">
        <f t="shared" si="1"/>
        <v>S</v>
      </c>
      <c r="Y13" s="84">
        <f t="shared" si="1"/>
        <v>8</v>
      </c>
      <c r="Z13" s="84">
        <f t="shared" si="1"/>
        <v>8</v>
      </c>
      <c r="AA13" s="84" t="str">
        <f t="shared" si="1"/>
        <v>P</v>
      </c>
      <c r="AB13" s="84" t="str">
        <f t="shared" si="1"/>
        <v>P</v>
      </c>
      <c r="AC13" s="84">
        <f t="shared" si="1"/>
        <v>8</v>
      </c>
      <c r="AD13" s="84">
        <f t="shared" si="1"/>
        <v>8</v>
      </c>
      <c r="AE13" s="84">
        <f t="shared" si="1"/>
        <v>8</v>
      </c>
      <c r="AF13" s="84">
        <f t="shared" si="1"/>
        <v>8</v>
      </c>
      <c r="AG13" s="84">
        <f t="shared" si="1"/>
        <v>8</v>
      </c>
      <c r="AH13" s="122" t="str">
        <f t="shared" si="1"/>
        <v>P</v>
      </c>
      <c r="AI13" s="122" t="str">
        <f t="shared" si="1"/>
        <v>P</v>
      </c>
      <c r="AJ13" s="122">
        <f t="shared" si="1"/>
        <v>8</v>
      </c>
      <c r="AK13" s="84">
        <f t="shared" si="1"/>
        <v>8</v>
      </c>
      <c r="AL13" s="84">
        <f t="shared" si="1"/>
        <v>8</v>
      </c>
      <c r="AM13" s="84">
        <f t="shared" si="1"/>
        <v>8</v>
      </c>
      <c r="AN13" s="124">
        <f t="shared" si="1"/>
        <v>8</v>
      </c>
      <c r="AO13" s="102" t="str">
        <f>IF(COUNTIF($BG$12:$BG$24,AO$11),"S",IF(OR(WEEKDAY(AO$11,2)=6,WEEKDAY(AO$11,2)=7),"P",$H13))</f>
        <v>P</v>
      </c>
      <c r="AP13" s="96">
        <f>IF(AND(TEXT($AK$11,"dd")="28",TEXT($AL$11,"dd")="01"),COUNT(J13:AK13),IF(AND(TEXT($AL$11,"dd")="29",TEXT($AM$11,"dd")="01"),COUNT(J13:AL13),IF(AND(TEXT($AM$11,"dd")="30",TEXT($AN$11,"dd")="01"),COUNT(J13:AM13),COUNT(J13:AN13))))</f>
        <v>22</v>
      </c>
      <c r="AQ13" s="85">
        <f>IF(AND(TEXT($AK$11,"dd")="28",TEXT($AL$11,"dd")="01"),SUM(J13:AK13),IF(AND(TEXT($AL$11,"dd")="29",TEXT($AM$11,"dd")="01"),SUM(J13:AL13),IF(AND(TEXT($AM$11,"dd")="30",TEXT($AN$11,"dd")="01"),SUM(J13:AM13),SUM(J13:AN13))))</f>
        <v>175</v>
      </c>
      <c r="AR13" s="32"/>
      <c r="AS13" s="33"/>
      <c r="AT13" s="33"/>
      <c r="AU13" s="33"/>
      <c r="AV13" s="33"/>
      <c r="AW13" s="33"/>
      <c r="AX13" s="33"/>
      <c r="AY13" s="34"/>
      <c r="AZ13" s="35"/>
      <c r="BA13" s="36"/>
      <c r="BG13" s="97">
        <v>39129</v>
      </c>
      <c r="BH13" s="98" t="s">
        <v>146</v>
      </c>
    </row>
    <row r="14" spans="1:59" ht="12" customHeight="1">
      <c r="A14" s="212"/>
      <c r="B14" s="11"/>
      <c r="C14" s="11"/>
      <c r="D14" s="215"/>
      <c r="E14" s="218"/>
      <c r="F14" s="221"/>
      <c r="G14" s="224"/>
      <c r="H14" s="227"/>
      <c r="I14" s="209"/>
      <c r="J14" s="79"/>
      <c r="K14" s="37"/>
      <c r="L14" s="37"/>
      <c r="M14" s="37"/>
      <c r="N14" s="37"/>
      <c r="O14" s="1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24"/>
      <c r="AI14" s="124"/>
      <c r="AJ14" s="37"/>
      <c r="AK14" s="37"/>
      <c r="AL14" s="37"/>
      <c r="AM14" s="37"/>
      <c r="AN14" s="124"/>
      <c r="AO14" s="103"/>
      <c r="AP14" s="99"/>
      <c r="AQ14" s="39"/>
      <c r="AR14" s="40"/>
      <c r="AS14" s="41"/>
      <c r="AT14" s="41"/>
      <c r="AU14" s="41"/>
      <c r="AV14" s="41"/>
      <c r="AW14" s="41"/>
      <c r="AX14" s="41"/>
      <c r="AY14" s="42"/>
      <c r="AZ14" s="43"/>
      <c r="BA14" s="44"/>
      <c r="BG14" s="97">
        <v>39152</v>
      </c>
    </row>
    <row r="15" spans="1:59" ht="12.75" customHeight="1" thickBot="1">
      <c r="A15" s="213"/>
      <c r="B15" s="45"/>
      <c r="C15" s="45"/>
      <c r="D15" s="216"/>
      <c r="E15" s="219"/>
      <c r="F15" s="222"/>
      <c r="G15" s="224"/>
      <c r="H15" s="228"/>
      <c r="I15" s="210"/>
      <c r="J15" s="160"/>
      <c r="K15" s="161"/>
      <c r="L15" s="161"/>
      <c r="M15" s="161"/>
      <c r="N15" s="161"/>
      <c r="O15" s="16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2"/>
      <c r="AJ15" s="163"/>
      <c r="AK15" s="161"/>
      <c r="AL15" s="161"/>
      <c r="AM15" s="161"/>
      <c r="AN15" s="164"/>
      <c r="AO15" s="165"/>
      <c r="AP15" s="166"/>
      <c r="AQ15" s="167"/>
      <c r="AR15" s="168"/>
      <c r="AS15" s="16"/>
      <c r="AT15" s="16"/>
      <c r="AU15" s="16"/>
      <c r="AV15" s="16"/>
      <c r="AW15" s="16"/>
      <c r="AX15" s="16"/>
      <c r="AY15" s="169"/>
      <c r="AZ15" s="170"/>
      <c r="BA15" s="171"/>
      <c r="BG15" s="97">
        <v>39153</v>
      </c>
    </row>
    <row r="16" spans="1:59" ht="12" customHeight="1">
      <c r="A16" s="211">
        <v>2</v>
      </c>
      <c r="B16" s="31"/>
      <c r="C16" s="31"/>
      <c r="D16" s="214"/>
      <c r="E16" s="217"/>
      <c r="F16" s="217" t="s">
        <v>177</v>
      </c>
      <c r="G16" s="223"/>
      <c r="H16" s="226">
        <v>8</v>
      </c>
      <c r="I16" s="208">
        <f>H16*IF(AND(TEXT($AK$11,"dd")="28",TEXT($AL$11,"dd")="01"),COUNTA(J16:AK16)-(COUNTIF(J16:AK16,"S")+COUNTIF(J16:AK16,"P")),IF(AND(TEXT($AL$11,"dd")="29",TEXT($AM$11,"dd")="01"),COUNTA(J16:AL16)-(COUNTIF(J16:AL16,"S")+COUNTIF(J16:AL16,"P")),IF(AND(TEXT($AM$11,"dd")="30",TEXT($AN$11,"dd")="01"),COUNTA(J16:AM16)-(COUNTIF(J16:AM16,"S")+COUNTIF(J16:AM16,"P")),COUNTA(J16:AN16)-(COUNTIF(J16:AN16,"S")+COUNTIF(J16:AN16,"P")))))</f>
        <v>176</v>
      </c>
      <c r="J16" s="175">
        <f aca="true" t="shared" si="2" ref="J16:AM16">IF(COUNTIF($BG$12:$BG$24,J$11),"S",IF(OR(WEEKDAY(J$11,2)=6,WEEKDAY(J$11,2)=7),"P",IF(K16="S",($H16-1),$H16)))</f>
        <v>8</v>
      </c>
      <c r="K16" s="84">
        <f t="shared" si="2"/>
        <v>8</v>
      </c>
      <c r="L16" s="84">
        <f t="shared" si="2"/>
        <v>8</v>
      </c>
      <c r="M16" s="84" t="str">
        <f t="shared" si="2"/>
        <v>P</v>
      </c>
      <c r="N16" s="84" t="str">
        <f t="shared" si="2"/>
        <v>P</v>
      </c>
      <c r="O16" s="122">
        <f t="shared" si="2"/>
        <v>8</v>
      </c>
      <c r="P16" s="84">
        <f t="shared" si="2"/>
        <v>8</v>
      </c>
      <c r="Q16" s="84">
        <f t="shared" si="2"/>
        <v>8</v>
      </c>
      <c r="R16" s="84">
        <f t="shared" si="2"/>
        <v>8</v>
      </c>
      <c r="S16" s="84">
        <f t="shared" si="2"/>
        <v>8</v>
      </c>
      <c r="T16" s="84" t="str">
        <f t="shared" si="2"/>
        <v>P</v>
      </c>
      <c r="U16" s="84" t="str">
        <f t="shared" si="2"/>
        <v>P</v>
      </c>
      <c r="V16" s="84">
        <f t="shared" si="2"/>
        <v>8</v>
      </c>
      <c r="W16" s="84">
        <f t="shared" si="2"/>
        <v>7</v>
      </c>
      <c r="X16" s="84" t="str">
        <f t="shared" si="2"/>
        <v>S</v>
      </c>
      <c r="Y16" s="84">
        <f t="shared" si="2"/>
        <v>8</v>
      </c>
      <c r="Z16" s="84">
        <f t="shared" si="2"/>
        <v>8</v>
      </c>
      <c r="AA16" s="84" t="str">
        <f t="shared" si="2"/>
        <v>P</v>
      </c>
      <c r="AB16" s="84" t="str">
        <f t="shared" si="2"/>
        <v>P</v>
      </c>
      <c r="AC16" s="84">
        <f t="shared" si="2"/>
        <v>8</v>
      </c>
      <c r="AD16" s="84">
        <f t="shared" si="2"/>
        <v>8</v>
      </c>
      <c r="AE16" s="84">
        <f t="shared" si="2"/>
        <v>8</v>
      </c>
      <c r="AF16" s="84">
        <f t="shared" si="2"/>
        <v>8</v>
      </c>
      <c r="AG16" s="122">
        <f t="shared" si="2"/>
        <v>8</v>
      </c>
      <c r="AH16" s="122" t="str">
        <f>IF(COUNTIF($BG$12:$BG$24,AH$11),"S",IF(OR(WEEKDAY(AH$11,2)=6,WEEKDAY(AH$11,2)=7),"P",IF(AI16="S",($H16-1),$H16)))</f>
        <v>P</v>
      </c>
      <c r="AI16" s="122" t="str">
        <f>IF(COUNTIF($BG$12:$BG$24,AI$11),"S",IF(OR(WEEKDAY(AI$11,2)=6,WEEKDAY(AI$11,2)=7),"P",IF(AJ16="S",($H16-1),$H16)))</f>
        <v>P</v>
      </c>
      <c r="AJ16" s="122">
        <f t="shared" si="2"/>
        <v>8</v>
      </c>
      <c r="AK16" s="84">
        <f t="shared" si="2"/>
        <v>8</v>
      </c>
      <c r="AL16" s="84">
        <f t="shared" si="2"/>
        <v>8</v>
      </c>
      <c r="AM16" s="84">
        <f t="shared" si="2"/>
        <v>8</v>
      </c>
      <c r="AN16" s="84">
        <f>IF(COUNTIF($BG$12:$BG$24,AN$11),"S",IF(OR(WEEKDAY(AN$11,2)=6,WEEKDAY(AN$11,2)=7),"P",IF(AO16="S",($H16-1),$H16)))</f>
        <v>8</v>
      </c>
      <c r="AO16" s="102" t="str">
        <f>IF(COUNTIF($BG$12:$BG$24,AO$11),"S",IF(OR(WEEKDAY(AO$11,2)=6,WEEKDAY(AO$11,2)=7),"P",$H16))</f>
        <v>P</v>
      </c>
      <c r="AP16" s="96">
        <f>IF(AND(TEXT($AK$11,"dd")="28",TEXT($AL$11,"dd")="01"),COUNT(J16:AK16),IF(AND(TEXT($AL$11,"dd")="29",TEXT($AM$11,"dd")="01"),COUNT(J16:AL16),IF(AND(TEXT($AM$11,"dd")="30",TEXT($AN$11,"dd")="01"),COUNT(J16:AM16),COUNT(J16:AN16))))</f>
        <v>22</v>
      </c>
      <c r="AQ16" s="85">
        <f>IF(AND(TEXT($AK$11,"dd")="28",TEXT($AL$11,"dd")="01"),SUM(J16:AK16),IF(AND(TEXT($AL$11,"dd")="29",TEXT($AM$11,"dd")="01"),SUM(J16:AL16),IF(AND(TEXT($AM$11,"dd")="30",TEXT($AN$11,"dd")="01"),SUM(J16:AM16),SUM(J16:AN16))))</f>
        <v>175</v>
      </c>
      <c r="AR16" s="32"/>
      <c r="AS16" s="33"/>
      <c r="AT16" s="33"/>
      <c r="AU16" s="33"/>
      <c r="AV16" s="33"/>
      <c r="AW16" s="33"/>
      <c r="AX16" s="33"/>
      <c r="AY16" s="34"/>
      <c r="AZ16" s="35"/>
      <c r="BA16" s="36"/>
      <c r="BG16" s="97">
        <v>39181</v>
      </c>
    </row>
    <row r="17" spans="1:59" ht="12" customHeight="1">
      <c r="A17" s="232"/>
      <c r="B17" s="11"/>
      <c r="C17" s="11"/>
      <c r="D17" s="215"/>
      <c r="E17" s="218"/>
      <c r="F17" s="218"/>
      <c r="G17" s="224"/>
      <c r="H17" s="227"/>
      <c r="I17" s="209"/>
      <c r="J17" s="79"/>
      <c r="K17" s="37"/>
      <c r="L17" s="37"/>
      <c r="M17" s="37"/>
      <c r="N17" s="37"/>
      <c r="O17" s="1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4"/>
      <c r="AI17" s="124"/>
      <c r="AJ17" s="37"/>
      <c r="AK17" s="37"/>
      <c r="AL17" s="37"/>
      <c r="AM17" s="37"/>
      <c r="AN17" s="124"/>
      <c r="AO17" s="103"/>
      <c r="AP17" s="100"/>
      <c r="AQ17" s="39"/>
      <c r="AR17" s="51"/>
      <c r="AS17" s="41"/>
      <c r="AT17" s="41"/>
      <c r="AU17" s="41"/>
      <c r="AV17" s="41"/>
      <c r="AW17" s="41"/>
      <c r="AX17" s="41"/>
      <c r="AY17" s="52"/>
      <c r="AZ17" s="53"/>
      <c r="BA17" s="44"/>
      <c r="BG17" s="97">
        <v>39203</v>
      </c>
    </row>
    <row r="18" spans="1:59" ht="12.75" customHeight="1" thickBot="1">
      <c r="A18" s="233"/>
      <c r="B18" s="11"/>
      <c r="C18" s="11"/>
      <c r="D18" s="216"/>
      <c r="E18" s="219"/>
      <c r="F18" s="219"/>
      <c r="G18" s="224"/>
      <c r="H18" s="228"/>
      <c r="I18" s="210"/>
      <c r="J18" s="80"/>
      <c r="K18" s="46"/>
      <c r="L18" s="46"/>
      <c r="M18" s="46"/>
      <c r="N18" s="46"/>
      <c r="O18" s="17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59"/>
      <c r="AH18" s="176"/>
      <c r="AI18" s="176"/>
      <c r="AJ18" s="159"/>
      <c r="AK18" s="46"/>
      <c r="AL18" s="46"/>
      <c r="AM18" s="46"/>
      <c r="AN18" s="177"/>
      <c r="AO18" s="104"/>
      <c r="AP18" s="101"/>
      <c r="AQ18" s="48"/>
      <c r="AR18" s="54"/>
      <c r="AS18" s="49"/>
      <c r="AT18" s="49"/>
      <c r="AU18" s="49"/>
      <c r="AV18" s="49"/>
      <c r="AW18" s="49"/>
      <c r="AX18" s="49"/>
      <c r="AY18" s="55"/>
      <c r="AZ18" s="56"/>
      <c r="BA18" s="50"/>
      <c r="BG18" s="97">
        <v>39258</v>
      </c>
    </row>
    <row r="19" spans="1:59" ht="15" customHeight="1">
      <c r="A19" s="211">
        <v>3</v>
      </c>
      <c r="B19" s="31"/>
      <c r="C19" s="31"/>
      <c r="D19" s="214"/>
      <c r="E19" s="217"/>
      <c r="F19" s="220" t="s">
        <v>27</v>
      </c>
      <c r="G19" s="223"/>
      <c r="H19" s="226">
        <v>8</v>
      </c>
      <c r="I19" s="208">
        <f>H19*IF(AND(TEXT($AK$11,"dd")="28",TEXT($AL$11,"dd")="01"),COUNTA(J19:AK19)-(COUNTIF(J19:AK19,"S")+COUNTIF(J19:AK19,"P")),IF(AND(TEXT($AL$11,"dd")="29",TEXT($AM$11,"dd")="01"),COUNTA(J19:AL19)-(COUNTIF(J19:AL19,"S")+COUNTIF(J19:AL19,"P")),IF(AND(TEXT($AM$11,"dd")="30",TEXT($AN$11,"dd")="01"),COUNTA(J19:AM19)-(COUNTIF(J19:AM19,"S")+COUNTIF(J19:AM19,"P")),COUNTA(J19:AN19)-(COUNTIF(J19:AN19,"S")+COUNTIF(J19:AN19,"P")))))</f>
        <v>176</v>
      </c>
      <c r="J19" s="175">
        <f aca="true" t="shared" si="3" ref="J19:AN19">IF(COUNTIF($BG$12:$BG$24,J$11),"S",IF(OR(WEEKDAY(J$11,2)=6,WEEKDAY(J$11,2)=7),"P",IF(K19="S",($H19-1),$H19)))</f>
        <v>8</v>
      </c>
      <c r="K19" s="84">
        <f t="shared" si="3"/>
        <v>8</v>
      </c>
      <c r="L19" s="84">
        <f t="shared" si="3"/>
        <v>8</v>
      </c>
      <c r="M19" s="84" t="str">
        <f t="shared" si="3"/>
        <v>P</v>
      </c>
      <c r="N19" s="84" t="str">
        <f t="shared" si="3"/>
        <v>P</v>
      </c>
      <c r="O19" s="122">
        <f t="shared" si="3"/>
        <v>8</v>
      </c>
      <c r="P19" s="84">
        <f t="shared" si="3"/>
        <v>8</v>
      </c>
      <c r="Q19" s="84">
        <f t="shared" si="3"/>
        <v>8</v>
      </c>
      <c r="R19" s="84">
        <f t="shared" si="3"/>
        <v>8</v>
      </c>
      <c r="S19" s="84">
        <f t="shared" si="3"/>
        <v>8</v>
      </c>
      <c r="T19" s="84" t="str">
        <f t="shared" si="3"/>
        <v>P</v>
      </c>
      <c r="U19" s="84" t="str">
        <f t="shared" si="3"/>
        <v>P</v>
      </c>
      <c r="V19" s="84">
        <f t="shared" si="3"/>
        <v>8</v>
      </c>
      <c r="W19" s="84">
        <f t="shared" si="3"/>
        <v>7</v>
      </c>
      <c r="X19" s="84" t="str">
        <f t="shared" si="3"/>
        <v>S</v>
      </c>
      <c r="Y19" s="84">
        <f t="shared" si="3"/>
        <v>8</v>
      </c>
      <c r="Z19" s="84">
        <f t="shared" si="3"/>
        <v>8</v>
      </c>
      <c r="AA19" s="84" t="str">
        <f t="shared" si="3"/>
        <v>P</v>
      </c>
      <c r="AB19" s="84" t="str">
        <f t="shared" si="3"/>
        <v>P</v>
      </c>
      <c r="AC19" s="84">
        <f t="shared" si="3"/>
        <v>8</v>
      </c>
      <c r="AD19" s="84">
        <f t="shared" si="3"/>
        <v>8</v>
      </c>
      <c r="AE19" s="84">
        <f t="shared" si="3"/>
        <v>8</v>
      </c>
      <c r="AF19" s="84">
        <f t="shared" si="3"/>
        <v>8</v>
      </c>
      <c r="AG19" s="122">
        <f t="shared" si="3"/>
        <v>8</v>
      </c>
      <c r="AH19" s="122" t="str">
        <f t="shared" si="3"/>
        <v>P</v>
      </c>
      <c r="AI19" s="122" t="str">
        <f t="shared" si="3"/>
        <v>P</v>
      </c>
      <c r="AJ19" s="122">
        <f t="shared" si="3"/>
        <v>8</v>
      </c>
      <c r="AK19" s="84">
        <f t="shared" si="3"/>
        <v>8</v>
      </c>
      <c r="AL19" s="84">
        <f t="shared" si="3"/>
        <v>8</v>
      </c>
      <c r="AM19" s="84">
        <f t="shared" si="3"/>
        <v>8</v>
      </c>
      <c r="AN19" s="84">
        <f t="shared" si="3"/>
        <v>8</v>
      </c>
      <c r="AO19" s="102" t="str">
        <f>IF(COUNTIF($BG$12:$BG$24,AO$11),"S",IF(OR(WEEKDAY(AO$11,2)=6,WEEKDAY(AO$11,2)=7),"P",$H19))</f>
        <v>P</v>
      </c>
      <c r="AP19" s="96">
        <f>IF(AND(TEXT($AK$11,"dd")="28",TEXT($AL$11,"dd")="01"),COUNT(J19:AK19),IF(AND(TEXT($AL$11,"dd")="29",TEXT($AM$11,"dd")="01"),COUNT(J19:AL19),IF(AND(TEXT($AM$11,"dd")="30",TEXT($AN$11,"dd")="01"),COUNT(J19:AM19),COUNT(J19:AN19))))</f>
        <v>22</v>
      </c>
      <c r="AQ19" s="85">
        <f>IF(AND(TEXT($AK$11,"dd")="28",TEXT($AL$11,"dd")="01"),SUM(J19:AK19),IF(AND(TEXT($AL$11,"dd")="29",TEXT($AM$11,"dd")="01"),SUM(J19:AL19),IF(AND(TEXT($AM$11,"dd")="30",TEXT($AN$11,"dd")="01"),SUM(J19:AM19),SUM(J19:AN19))))</f>
        <v>175</v>
      </c>
      <c r="AR19" s="32"/>
      <c r="AS19" s="33"/>
      <c r="AT19" s="33"/>
      <c r="AU19" s="33"/>
      <c r="AV19" s="33"/>
      <c r="AW19" s="33"/>
      <c r="AX19" s="33"/>
      <c r="AY19" s="57"/>
      <c r="AZ19" s="35"/>
      <c r="BA19" s="36"/>
      <c r="BG19" s="97">
        <v>39269</v>
      </c>
    </row>
    <row r="20" spans="1:59" ht="12" customHeight="1">
      <c r="A20" s="212"/>
      <c r="B20" s="11"/>
      <c r="C20" s="11"/>
      <c r="D20" s="215"/>
      <c r="E20" s="218"/>
      <c r="F20" s="221"/>
      <c r="G20" s="224"/>
      <c r="H20" s="227"/>
      <c r="I20" s="209"/>
      <c r="J20" s="79"/>
      <c r="K20" s="37"/>
      <c r="L20" s="37"/>
      <c r="M20" s="37"/>
      <c r="N20" s="37"/>
      <c r="O20" s="1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24"/>
      <c r="AI20" s="124"/>
      <c r="AJ20" s="37"/>
      <c r="AK20" s="37"/>
      <c r="AL20" s="37"/>
      <c r="AM20" s="37"/>
      <c r="AN20" s="124"/>
      <c r="AO20" s="103"/>
      <c r="AP20" s="100"/>
      <c r="AQ20" s="39"/>
      <c r="AR20" s="51"/>
      <c r="AS20" s="41"/>
      <c r="AT20" s="41"/>
      <c r="AU20" s="41"/>
      <c r="AV20" s="41"/>
      <c r="AW20" s="41"/>
      <c r="AX20" s="41"/>
      <c r="AY20" s="58"/>
      <c r="AZ20" s="53"/>
      <c r="BA20" s="44"/>
      <c r="BG20" s="97">
        <v>39309</v>
      </c>
    </row>
    <row r="21" spans="1:59" ht="12.75" customHeight="1" thickBot="1">
      <c r="A21" s="213"/>
      <c r="B21" s="45"/>
      <c r="C21" s="45"/>
      <c r="D21" s="216"/>
      <c r="E21" s="219"/>
      <c r="F21" s="222"/>
      <c r="G21" s="224"/>
      <c r="H21" s="228"/>
      <c r="I21" s="210"/>
      <c r="J21" s="80"/>
      <c r="K21" s="46"/>
      <c r="L21" s="46"/>
      <c r="M21" s="46"/>
      <c r="N21" s="46"/>
      <c r="O21" s="17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59"/>
      <c r="AH21" s="176"/>
      <c r="AI21" s="176"/>
      <c r="AJ21" s="159"/>
      <c r="AK21" s="46"/>
      <c r="AL21" s="46"/>
      <c r="AM21" s="46"/>
      <c r="AN21" s="177"/>
      <c r="AO21" s="104"/>
      <c r="AP21" s="101"/>
      <c r="AQ21" s="48"/>
      <c r="AR21" s="54"/>
      <c r="AS21" s="49"/>
      <c r="AT21" s="49"/>
      <c r="AU21" s="49"/>
      <c r="AV21" s="49"/>
      <c r="AW21" s="49"/>
      <c r="AX21" s="49"/>
      <c r="AY21" s="59"/>
      <c r="AZ21" s="56"/>
      <c r="BA21" s="50"/>
      <c r="BG21" s="97">
        <v>39387</v>
      </c>
    </row>
    <row r="22" spans="1:59" ht="12" customHeight="1">
      <c r="A22" s="211">
        <v>4</v>
      </c>
      <c r="B22" s="60"/>
      <c r="C22" s="60"/>
      <c r="D22" s="214"/>
      <c r="E22" s="217"/>
      <c r="F22" s="220" t="s">
        <v>27</v>
      </c>
      <c r="G22" s="223"/>
      <c r="H22" s="226">
        <v>8</v>
      </c>
      <c r="I22" s="208">
        <f>H22*IF(AND(TEXT($AK$11,"dd")="28",TEXT($AL$11,"dd")="01"),COUNTA(J22:AK22)-(COUNTIF(J22:AK22,"S")+COUNTIF(J22:AK22,"P")),IF(AND(TEXT($AL$11,"dd")="29",TEXT($AM$11,"dd")="01"),COUNTA(J22:AL22)-(COUNTIF(J22:AL22,"S")+COUNTIF(J22:AL22,"P")),IF(AND(TEXT($AM$11,"dd")="30",TEXT($AN$11,"dd")="01"),COUNTA(J22:AM22)-(COUNTIF(J22:AM22,"S")+COUNTIF(J22:AM22,"P")),COUNTA(J22:AN22)-(COUNTIF(J22:AN22,"S")+COUNTIF(J22:AN22,"P")))))</f>
        <v>176</v>
      </c>
      <c r="J22" s="84">
        <f aca="true" t="shared" si="4" ref="J22:AG22">IF(COUNTIF($BG$12:$BG$24,J$11),"S",IF(OR(WEEKDAY(J$11,2)=6,WEEKDAY(J$11,2)=7),"P",IF(K22="S",($H22-1),$H22)))</f>
        <v>8</v>
      </c>
      <c r="K22" s="123">
        <f t="shared" si="4"/>
        <v>8</v>
      </c>
      <c r="L22" s="123">
        <f t="shared" si="4"/>
        <v>8</v>
      </c>
      <c r="M22" s="123" t="str">
        <f t="shared" si="4"/>
        <v>P</v>
      </c>
      <c r="N22" s="123" t="str">
        <f t="shared" si="4"/>
        <v>P</v>
      </c>
      <c r="O22" s="162">
        <f t="shared" si="4"/>
        <v>8</v>
      </c>
      <c r="P22" s="123">
        <f t="shared" si="4"/>
        <v>8</v>
      </c>
      <c r="Q22" s="123">
        <f t="shared" si="4"/>
        <v>8</v>
      </c>
      <c r="R22" s="123">
        <f t="shared" si="4"/>
        <v>8</v>
      </c>
      <c r="S22" s="123">
        <f t="shared" si="4"/>
        <v>8</v>
      </c>
      <c r="T22" s="123" t="str">
        <f t="shared" si="4"/>
        <v>P</v>
      </c>
      <c r="U22" s="123" t="str">
        <f t="shared" si="4"/>
        <v>P</v>
      </c>
      <c r="V22" s="123">
        <f t="shared" si="4"/>
        <v>8</v>
      </c>
      <c r="W22" s="123">
        <f t="shared" si="4"/>
        <v>7</v>
      </c>
      <c r="X22" s="123" t="str">
        <f t="shared" si="4"/>
        <v>S</v>
      </c>
      <c r="Y22" s="123">
        <f t="shared" si="4"/>
        <v>8</v>
      </c>
      <c r="Z22" s="123">
        <f t="shared" si="4"/>
        <v>8</v>
      </c>
      <c r="AA22" s="123" t="str">
        <f t="shared" si="4"/>
        <v>P</v>
      </c>
      <c r="AB22" s="123" t="str">
        <f t="shared" si="4"/>
        <v>P</v>
      </c>
      <c r="AC22" s="123">
        <f t="shared" si="4"/>
        <v>8</v>
      </c>
      <c r="AD22" s="123">
        <f t="shared" si="4"/>
        <v>8</v>
      </c>
      <c r="AE22" s="123">
        <f t="shared" si="4"/>
        <v>8</v>
      </c>
      <c r="AF22" s="123">
        <f t="shared" si="4"/>
        <v>8</v>
      </c>
      <c r="AG22" s="123">
        <f t="shared" si="4"/>
        <v>8</v>
      </c>
      <c r="AH22" s="123" t="str">
        <f aca="true" t="shared" si="5" ref="AH22:AN22">IF(COUNTIF($BG$12:$BG$24,AH$11),"S",IF(OR(WEEKDAY(AH$11,2)=6,WEEKDAY(AH$11,2)=7),"P",IF(AI22="S",($H22-1),$H22)))</f>
        <v>P</v>
      </c>
      <c r="AI22" s="123" t="str">
        <f t="shared" si="5"/>
        <v>P</v>
      </c>
      <c r="AJ22" s="123">
        <f t="shared" si="5"/>
        <v>8</v>
      </c>
      <c r="AK22" s="123">
        <f t="shared" si="5"/>
        <v>8</v>
      </c>
      <c r="AL22" s="123">
        <f t="shared" si="5"/>
        <v>8</v>
      </c>
      <c r="AM22" s="123">
        <f t="shared" si="5"/>
        <v>8</v>
      </c>
      <c r="AN22" s="123">
        <f t="shared" si="5"/>
        <v>8</v>
      </c>
      <c r="AO22" s="172" t="str">
        <f>IF(COUNTIF($BG$12:$BG$24,AO$11),"S",IF(OR(WEEKDAY(AO$11,2)=6,WEEKDAY(AO$11,2)=7),"P",$H22))</f>
        <v>P</v>
      </c>
      <c r="AP22" s="99">
        <f>IF(AND(TEXT($AK$11,"dd")="28",TEXT($AL$11,"dd")="01"),COUNT(J22:AK22),IF(AND(TEXT($AL$11,"dd")="29",TEXT($AM$11,"dd")="01"),COUNT(J22:AL22),IF(AND(TEXT($AM$11,"dd")="30",TEXT($AN$11,"dd")="01"),COUNT(J22:AM22),COUNT(J22:AN22))))</f>
        <v>22</v>
      </c>
      <c r="AQ22" s="173">
        <f>IF(AND(TEXT($AK$11,"dd")="28",TEXT($AL$11,"dd")="01"),SUM(J22:AK22),IF(AND(TEXT($AL$11,"dd")="29",TEXT($AM$11,"dd")="01"),SUM(J22:AL22),IF(AND(TEXT($AM$11,"dd")="30",TEXT($AN$11,"dd")="01"),SUM(J22:AM22),SUM(J22:AN22))))</f>
        <v>175</v>
      </c>
      <c r="AR22" s="40"/>
      <c r="AS22" s="41"/>
      <c r="AT22" s="41"/>
      <c r="AU22" s="41"/>
      <c r="AV22" s="41"/>
      <c r="AW22" s="41"/>
      <c r="AX22" s="41"/>
      <c r="AY22" s="42"/>
      <c r="AZ22" s="43"/>
      <c r="BA22" s="174"/>
      <c r="BG22" s="97">
        <v>39388</v>
      </c>
    </row>
    <row r="23" spans="1:59" ht="12" customHeight="1">
      <c r="A23" s="212"/>
      <c r="B23" s="61"/>
      <c r="C23" s="61"/>
      <c r="D23" s="215"/>
      <c r="E23" s="218"/>
      <c r="F23" s="221"/>
      <c r="G23" s="224"/>
      <c r="H23" s="227"/>
      <c r="I23" s="209"/>
      <c r="J23" s="79"/>
      <c r="K23" s="37"/>
      <c r="L23" s="37"/>
      <c r="M23" s="37"/>
      <c r="N23" s="37"/>
      <c r="O23" s="1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103"/>
      <c r="AP23" s="100"/>
      <c r="AQ23" s="39"/>
      <c r="AR23" s="51"/>
      <c r="AS23" s="41"/>
      <c r="AT23" s="41"/>
      <c r="AU23" s="41"/>
      <c r="AV23" s="41"/>
      <c r="AW23" s="41"/>
      <c r="AX23" s="41"/>
      <c r="AY23" s="52"/>
      <c r="AZ23" s="53"/>
      <c r="BA23" s="44"/>
      <c r="BG23" s="97">
        <v>39440</v>
      </c>
    </row>
    <row r="24" spans="1:59" ht="12.75" customHeight="1" thickBot="1">
      <c r="A24" s="213"/>
      <c r="B24" s="62"/>
      <c r="C24" s="62"/>
      <c r="D24" s="216"/>
      <c r="E24" s="219"/>
      <c r="F24" s="222"/>
      <c r="G24" s="224"/>
      <c r="H24" s="228"/>
      <c r="I24" s="210"/>
      <c r="J24" s="80"/>
      <c r="K24" s="46"/>
      <c r="L24" s="46"/>
      <c r="M24" s="46"/>
      <c r="N24" s="46"/>
      <c r="O24" s="1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104"/>
      <c r="AP24" s="101"/>
      <c r="AQ24" s="48"/>
      <c r="AR24" s="54"/>
      <c r="AS24" s="49"/>
      <c r="AT24" s="49"/>
      <c r="AU24" s="49"/>
      <c r="AV24" s="49"/>
      <c r="AW24" s="49"/>
      <c r="AX24" s="49"/>
      <c r="AY24" s="55"/>
      <c r="AZ24" s="56"/>
      <c r="BA24" s="50"/>
      <c r="BG24" s="97">
        <v>39441</v>
      </c>
    </row>
    <row r="25" spans="1:59" ht="12" customHeight="1">
      <c r="A25" s="211"/>
      <c r="B25" s="31"/>
      <c r="C25" s="31"/>
      <c r="D25" s="214"/>
      <c r="E25" s="217"/>
      <c r="F25" s="217"/>
      <c r="G25" s="223"/>
      <c r="H25" s="226"/>
      <c r="I25" s="208"/>
      <c r="J25" s="84"/>
      <c r="K25" s="84"/>
      <c r="L25" s="84"/>
      <c r="M25" s="84"/>
      <c r="N25" s="84"/>
      <c r="O25" s="122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102"/>
      <c r="AP25" s="96"/>
      <c r="AQ25" s="85"/>
      <c r="AR25" s="32"/>
      <c r="AS25" s="33"/>
      <c r="AT25" s="33"/>
      <c r="AU25" s="33"/>
      <c r="AV25" s="33"/>
      <c r="AW25" s="33"/>
      <c r="AX25" s="33"/>
      <c r="AY25" s="34"/>
      <c r="AZ25" s="35"/>
      <c r="BA25" s="36"/>
      <c r="BG25" s="97">
        <v>39441</v>
      </c>
    </row>
    <row r="26" spans="1:59" ht="12" customHeight="1">
      <c r="A26" s="212"/>
      <c r="B26" s="11"/>
      <c r="C26" s="11"/>
      <c r="D26" s="215"/>
      <c r="E26" s="218"/>
      <c r="F26" s="218"/>
      <c r="G26" s="224"/>
      <c r="H26" s="227"/>
      <c r="I26" s="209"/>
      <c r="J26" s="79"/>
      <c r="K26" s="37"/>
      <c r="L26" s="37"/>
      <c r="M26" s="37"/>
      <c r="N26" s="37"/>
      <c r="O26" s="1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103"/>
      <c r="AP26" s="100"/>
      <c r="AQ26" s="39"/>
      <c r="AR26" s="51"/>
      <c r="AS26" s="41"/>
      <c r="AT26" s="41"/>
      <c r="AU26" s="41"/>
      <c r="AV26" s="41"/>
      <c r="AW26" s="41"/>
      <c r="AX26" s="41"/>
      <c r="AY26" s="52"/>
      <c r="AZ26" s="53"/>
      <c r="BA26" s="44"/>
      <c r="BG26" s="97"/>
    </row>
    <row r="27" spans="1:59" ht="12.75" customHeight="1" thickBot="1">
      <c r="A27" s="213"/>
      <c r="B27" s="45"/>
      <c r="C27" s="45"/>
      <c r="D27" s="216"/>
      <c r="E27" s="219"/>
      <c r="F27" s="219"/>
      <c r="G27" s="225"/>
      <c r="H27" s="228"/>
      <c r="I27" s="210"/>
      <c r="J27" s="80"/>
      <c r="K27" s="46"/>
      <c r="L27" s="46"/>
      <c r="M27" s="46"/>
      <c r="N27" s="46"/>
      <c r="O27" s="1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104"/>
      <c r="AP27" s="101"/>
      <c r="AQ27" s="48"/>
      <c r="AR27" s="54"/>
      <c r="AS27" s="49"/>
      <c r="AT27" s="49"/>
      <c r="AU27" s="49"/>
      <c r="AV27" s="49"/>
      <c r="AW27" s="49"/>
      <c r="AX27" s="49"/>
      <c r="AY27" s="55"/>
      <c r="AZ27" s="56"/>
      <c r="BA27" s="50"/>
      <c r="BG27" s="97"/>
    </row>
    <row r="28" spans="1:59" ht="12" customHeight="1">
      <c r="A28" s="211"/>
      <c r="B28" s="31"/>
      <c r="C28" s="31"/>
      <c r="D28" s="214"/>
      <c r="E28" s="217"/>
      <c r="F28" s="220"/>
      <c r="G28" s="223"/>
      <c r="H28" s="226"/>
      <c r="I28" s="20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02"/>
      <c r="AP28" s="96"/>
      <c r="AQ28" s="85"/>
      <c r="AR28" s="32"/>
      <c r="AS28" s="33"/>
      <c r="AT28" s="33"/>
      <c r="AU28" s="33"/>
      <c r="AV28" s="33"/>
      <c r="AW28" s="33"/>
      <c r="AX28" s="33"/>
      <c r="AY28" s="34"/>
      <c r="AZ28" s="35"/>
      <c r="BA28" s="36"/>
      <c r="BG28" s="97"/>
    </row>
    <row r="29" spans="1:59" ht="12" customHeight="1">
      <c r="A29" s="212"/>
      <c r="B29" s="11"/>
      <c r="C29" s="11"/>
      <c r="D29" s="215"/>
      <c r="E29" s="218"/>
      <c r="F29" s="221"/>
      <c r="G29" s="224"/>
      <c r="H29" s="227"/>
      <c r="I29" s="209"/>
      <c r="J29" s="7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103"/>
      <c r="AP29" s="100"/>
      <c r="AQ29" s="39"/>
      <c r="AR29" s="51"/>
      <c r="AS29" s="41"/>
      <c r="AT29" s="41"/>
      <c r="AU29" s="41"/>
      <c r="AV29" s="41"/>
      <c r="AW29" s="41"/>
      <c r="AX29" s="41"/>
      <c r="AY29" s="52"/>
      <c r="AZ29" s="53"/>
      <c r="BA29" s="44"/>
      <c r="BG29" s="97"/>
    </row>
    <row r="30" spans="1:59" ht="12.75" customHeight="1" thickBot="1">
      <c r="A30" s="213"/>
      <c r="B30" s="45"/>
      <c r="C30" s="45"/>
      <c r="D30" s="216"/>
      <c r="E30" s="219"/>
      <c r="F30" s="222"/>
      <c r="G30" s="225"/>
      <c r="H30" s="228"/>
      <c r="I30" s="210"/>
      <c r="J30" s="8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104"/>
      <c r="AP30" s="101"/>
      <c r="AQ30" s="48"/>
      <c r="AR30" s="54"/>
      <c r="AS30" s="49"/>
      <c r="AT30" s="49"/>
      <c r="AU30" s="49"/>
      <c r="AV30" s="49"/>
      <c r="AW30" s="49"/>
      <c r="AX30" s="49"/>
      <c r="AY30" s="55"/>
      <c r="AZ30" s="56"/>
      <c r="BA30" s="50"/>
      <c r="BG30" s="97"/>
    </row>
    <row r="31" spans="1:59" s="23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90" t="s">
        <v>28</v>
      </c>
      <c r="AI31" s="191"/>
      <c r="AJ31" s="190"/>
      <c r="AK31" s="190"/>
      <c r="AL31" s="190"/>
      <c r="AM31" s="190"/>
      <c r="AN31" s="190"/>
      <c r="AO31" s="192"/>
      <c r="AP31" s="63">
        <f>SUM(AP13:AP30)</f>
        <v>88</v>
      </c>
      <c r="AQ31" s="63">
        <f>SUM(AQ13:AQ30)</f>
        <v>700</v>
      </c>
      <c r="AR31" s="64"/>
      <c r="AS31" s="65"/>
      <c r="AT31" s="65"/>
      <c r="AU31" s="65"/>
      <c r="AV31" s="65"/>
      <c r="AW31" s="65"/>
      <c r="AX31" s="65"/>
      <c r="AY31" s="66"/>
      <c r="AZ31" s="65"/>
      <c r="BA31" s="67"/>
      <c r="BG31" s="97"/>
    </row>
    <row r="32" spans="1:59" ht="7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G32" s="97"/>
    </row>
    <row r="33" spans="1:59" ht="23.25" customHeight="1" thickBot="1">
      <c r="A33" s="2"/>
      <c r="B33" s="2"/>
      <c r="C33" s="2"/>
      <c r="D33" s="2"/>
      <c r="E33" s="196" t="s">
        <v>29</v>
      </c>
      <c r="F33" s="197"/>
      <c r="G33" s="197"/>
      <c r="H33" s="198"/>
      <c r="I33" s="199"/>
      <c r="J33" s="107" t="s">
        <v>30</v>
      </c>
      <c r="K33" s="105" t="s">
        <v>31</v>
      </c>
      <c r="L33" s="106" t="s">
        <v>32</v>
      </c>
      <c r="M33" s="107" t="s">
        <v>33</v>
      </c>
      <c r="N33" s="105" t="s">
        <v>34</v>
      </c>
      <c r="O33" s="108" t="s">
        <v>35</v>
      </c>
      <c r="P33" s="107" t="s">
        <v>36</v>
      </c>
      <c r="Q33" s="105" t="s">
        <v>37</v>
      </c>
      <c r="R33" s="105" t="s">
        <v>38</v>
      </c>
      <c r="S33" s="105" t="s">
        <v>39</v>
      </c>
      <c r="T33" s="105" t="s">
        <v>40</v>
      </c>
      <c r="U33" s="105" t="s">
        <v>41</v>
      </c>
      <c r="V33" s="105" t="s">
        <v>42</v>
      </c>
      <c r="W33" s="105" t="s">
        <v>43</v>
      </c>
      <c r="X33" s="105" t="s">
        <v>44</v>
      </c>
      <c r="Y33" s="108" t="s">
        <v>45</v>
      </c>
      <c r="Z33" s="107" t="s">
        <v>46</v>
      </c>
      <c r="AA33" s="105" t="s">
        <v>47</v>
      </c>
      <c r="AB33" s="105" t="s">
        <v>48</v>
      </c>
      <c r="AC33" s="105" t="s">
        <v>49</v>
      </c>
      <c r="AD33" s="105" t="s">
        <v>50</v>
      </c>
      <c r="AE33" s="105" t="s">
        <v>51</v>
      </c>
      <c r="AF33" s="105" t="s">
        <v>52</v>
      </c>
      <c r="AG33" s="105" t="s">
        <v>53</v>
      </c>
      <c r="AH33" s="105" t="s">
        <v>54</v>
      </c>
      <c r="AI33" s="105" t="s">
        <v>55</v>
      </c>
      <c r="AJ33" s="112" t="s">
        <v>56</v>
      </c>
      <c r="AK33" s="2"/>
      <c r="AL33" s="2"/>
      <c r="AM33" s="2"/>
      <c r="AN33" s="2"/>
      <c r="AO33" s="2"/>
      <c r="AP33" s="2"/>
      <c r="AQ33" s="2"/>
      <c r="AR33" s="2"/>
      <c r="AS33" s="2"/>
      <c r="AU33" s="2"/>
      <c r="AV33" s="2"/>
      <c r="AW33" s="2"/>
      <c r="AX33" s="2"/>
      <c r="AY33" s="2"/>
      <c r="AZ33" s="2"/>
      <c r="BA33" s="2"/>
      <c r="BB33" s="2"/>
      <c r="BG33" s="97"/>
    </row>
    <row r="34" spans="1:59" ht="12.75">
      <c r="A34" s="2"/>
      <c r="B34" s="2"/>
      <c r="C34" s="2"/>
      <c r="D34" s="2"/>
      <c r="E34" s="200" t="s">
        <v>57</v>
      </c>
      <c r="F34" s="201"/>
      <c r="G34" s="201"/>
      <c r="H34" s="202"/>
      <c r="I34" s="203"/>
      <c r="J34" s="93">
        <f>SUMIF($AY$13:$AY$30,J$33,$AZ$13:$AZ$30)</f>
        <v>0</v>
      </c>
      <c r="K34" s="94">
        <f aca="true" t="shared" si="6" ref="K34:AJ34">SUMIF($AY$13:$AY$30,K$33,$AZ$13:$AZ$30)</f>
        <v>0</v>
      </c>
      <c r="L34" s="95">
        <f t="shared" si="6"/>
        <v>0</v>
      </c>
      <c r="M34" s="93">
        <f t="shared" si="6"/>
        <v>0</v>
      </c>
      <c r="N34" s="94">
        <f t="shared" si="6"/>
        <v>0</v>
      </c>
      <c r="O34" s="95">
        <f t="shared" si="6"/>
        <v>0</v>
      </c>
      <c r="P34" s="93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5">
        <f t="shared" si="6"/>
        <v>0</v>
      </c>
      <c r="Z34" s="93">
        <f t="shared" si="6"/>
        <v>0</v>
      </c>
      <c r="AA34" s="94">
        <f t="shared" si="6"/>
        <v>0</v>
      </c>
      <c r="AB34" s="94">
        <f t="shared" si="6"/>
        <v>0</v>
      </c>
      <c r="AC34" s="94">
        <f t="shared" si="6"/>
        <v>0</v>
      </c>
      <c r="AD34" s="94">
        <f t="shared" si="6"/>
        <v>0</v>
      </c>
      <c r="AE34" s="94">
        <f t="shared" si="6"/>
        <v>0</v>
      </c>
      <c r="AF34" s="94">
        <f t="shared" si="6"/>
        <v>0</v>
      </c>
      <c r="AG34" s="94">
        <f t="shared" si="6"/>
        <v>0</v>
      </c>
      <c r="AH34" s="94">
        <f t="shared" si="6"/>
        <v>0</v>
      </c>
      <c r="AI34" s="94">
        <f t="shared" si="6"/>
        <v>0</v>
      </c>
      <c r="AJ34" s="95">
        <f t="shared" si="6"/>
        <v>0</v>
      </c>
      <c r="AK34" s="2"/>
      <c r="AL34" s="2"/>
      <c r="AM34" s="2"/>
      <c r="AN34" s="2"/>
      <c r="AO34" s="2"/>
      <c r="AP34" s="2"/>
      <c r="AQ34" s="2"/>
      <c r="AR34" s="2"/>
      <c r="AS34" s="2"/>
      <c r="AU34" s="2"/>
      <c r="AV34" s="2"/>
      <c r="AW34" s="2"/>
      <c r="AX34" s="2"/>
      <c r="AY34" s="2"/>
      <c r="AZ34" s="2"/>
      <c r="BA34" s="2"/>
      <c r="BB34" s="2"/>
      <c r="BG34" s="97"/>
    </row>
    <row r="35" spans="1:54" ht="13.5" thickBot="1">
      <c r="A35" s="2"/>
      <c r="B35" s="2"/>
      <c r="C35" s="2"/>
      <c r="D35" s="2"/>
      <c r="E35" s="204" t="s">
        <v>58</v>
      </c>
      <c r="F35" s="205"/>
      <c r="G35" s="205"/>
      <c r="H35" s="206"/>
      <c r="I35" s="207"/>
      <c r="J35" s="111">
        <f>SUMIF($AY$13:$AY$30,J$33,$BA$13:$BA$30)</f>
        <v>0</v>
      </c>
      <c r="K35" s="109">
        <f aca="true" t="shared" si="7" ref="K35:AJ35">SUMIF($AY$13:$AY$30,K$33,$BA$13:$BA$30)</f>
        <v>0</v>
      </c>
      <c r="L35" s="110">
        <f t="shared" si="7"/>
        <v>0</v>
      </c>
      <c r="M35" s="111">
        <f t="shared" si="7"/>
        <v>0</v>
      </c>
      <c r="N35" s="109">
        <f t="shared" si="7"/>
        <v>0</v>
      </c>
      <c r="O35" s="110">
        <f t="shared" si="7"/>
        <v>0</v>
      </c>
      <c r="P35" s="111">
        <f t="shared" si="7"/>
        <v>0</v>
      </c>
      <c r="Q35" s="109">
        <f t="shared" si="7"/>
        <v>0</v>
      </c>
      <c r="R35" s="109">
        <f t="shared" si="7"/>
        <v>0</v>
      </c>
      <c r="S35" s="109">
        <f t="shared" si="7"/>
        <v>0</v>
      </c>
      <c r="T35" s="109">
        <f t="shared" si="7"/>
        <v>0</v>
      </c>
      <c r="U35" s="109">
        <f t="shared" si="7"/>
        <v>0</v>
      </c>
      <c r="V35" s="109">
        <f t="shared" si="7"/>
        <v>0</v>
      </c>
      <c r="W35" s="109">
        <f t="shared" si="7"/>
        <v>0</v>
      </c>
      <c r="X35" s="109">
        <f t="shared" si="7"/>
        <v>0</v>
      </c>
      <c r="Y35" s="110">
        <f t="shared" si="7"/>
        <v>0</v>
      </c>
      <c r="Z35" s="111">
        <f t="shared" si="7"/>
        <v>0</v>
      </c>
      <c r="AA35" s="109">
        <f t="shared" si="7"/>
        <v>0</v>
      </c>
      <c r="AB35" s="109">
        <f t="shared" si="7"/>
        <v>0</v>
      </c>
      <c r="AC35" s="109">
        <f t="shared" si="7"/>
        <v>0</v>
      </c>
      <c r="AD35" s="109">
        <f t="shared" si="7"/>
        <v>0</v>
      </c>
      <c r="AE35" s="109">
        <f t="shared" si="7"/>
        <v>0</v>
      </c>
      <c r="AF35" s="109">
        <f t="shared" si="7"/>
        <v>0</v>
      </c>
      <c r="AG35" s="109">
        <f t="shared" si="7"/>
        <v>0</v>
      </c>
      <c r="AH35" s="109">
        <f t="shared" si="7"/>
        <v>0</v>
      </c>
      <c r="AI35" s="109">
        <f t="shared" si="7"/>
        <v>0</v>
      </c>
      <c r="AJ35" s="110">
        <f t="shared" si="7"/>
        <v>0</v>
      </c>
      <c r="AK35" s="2"/>
      <c r="AL35" s="2"/>
      <c r="AM35" s="2"/>
      <c r="AN35" s="2"/>
      <c r="AO35" s="2"/>
      <c r="AP35" s="2"/>
      <c r="AQ35" s="2"/>
      <c r="AR35" s="2"/>
      <c r="AS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"/>
      <c r="B36" s="2"/>
      <c r="C36" s="2"/>
      <c r="D36" s="2"/>
      <c r="E36" s="114"/>
      <c r="F36" s="115"/>
      <c r="G36" s="115"/>
      <c r="H36" s="115"/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"/>
      <c r="AL36" s="2"/>
      <c r="AM36" s="2"/>
      <c r="AN36" s="2"/>
      <c r="AO36" s="2"/>
      <c r="AP36" s="2"/>
      <c r="AQ36" s="2"/>
      <c r="AR36" s="2"/>
      <c r="AS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2"/>
      <c r="B37" s="2"/>
      <c r="C37" s="2"/>
      <c r="D37" s="2"/>
      <c r="E37" s="114"/>
      <c r="F37" s="115"/>
      <c r="G37" s="115"/>
      <c r="H37" s="115"/>
      <c r="I37" s="11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</row>
    <row r="38" spans="1:54" ht="15" customHeight="1">
      <c r="A38" s="2"/>
      <c r="B38" s="2"/>
      <c r="C38" s="2"/>
      <c r="D38" s="2"/>
      <c r="E38" s="184" t="s">
        <v>59</v>
      </c>
      <c r="F38" s="184"/>
      <c r="G38" s="184"/>
      <c r="H38" s="81"/>
      <c r="I38" s="120"/>
      <c r="J38" s="120"/>
      <c r="K38" s="120"/>
      <c r="L38" s="120"/>
      <c r="M38" s="120"/>
      <c r="N38" s="120"/>
      <c r="O38" s="182"/>
      <c r="P38" s="182"/>
      <c r="Q38" s="182"/>
      <c r="R38" s="182"/>
      <c r="S38" s="68"/>
      <c r="T38" s="121"/>
      <c r="U38" s="121"/>
      <c r="V38" s="121"/>
      <c r="W38" s="121"/>
      <c r="X38" s="121"/>
      <c r="Z38" s="121"/>
      <c r="AE38" s="121"/>
      <c r="AF38" s="121"/>
      <c r="AG38" s="121"/>
      <c r="AH38" s="121"/>
      <c r="AI38" s="121"/>
      <c r="AJ38" s="121"/>
      <c r="AK38"/>
      <c r="AL38"/>
      <c r="AM38"/>
      <c r="AN38"/>
      <c r="AO38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</row>
    <row r="39" spans="1:54" ht="12" customHeight="1">
      <c r="A39" s="2"/>
      <c r="B39" s="2" t="s">
        <v>60</v>
      </c>
      <c r="C39" s="2"/>
      <c r="D39" s="2"/>
      <c r="E39" s="68"/>
      <c r="F39" s="68"/>
      <c r="G39" s="68"/>
      <c r="H39" s="68"/>
      <c r="I39" s="68"/>
      <c r="J39" s="68"/>
      <c r="K39" s="68" t="s">
        <v>61</v>
      </c>
      <c r="L39" s="68"/>
      <c r="M39" s="68"/>
      <c r="N39" s="68"/>
      <c r="O39" s="182"/>
      <c r="P39" s="182"/>
      <c r="Q39" s="182"/>
      <c r="R39" s="182"/>
      <c r="S39" s="119"/>
      <c r="T39" s="119"/>
      <c r="U39" s="119"/>
      <c r="V39" s="119"/>
      <c r="W39" s="183"/>
      <c r="X39" s="183"/>
      <c r="Z39" s="183"/>
      <c r="AE39" s="183"/>
      <c r="AF39" s="183"/>
      <c r="AG39" s="183"/>
      <c r="AH39" s="183"/>
      <c r="AI39" s="183"/>
      <c r="AJ39" s="183"/>
      <c r="AK39"/>
      <c r="AL39"/>
      <c r="AM39"/>
      <c r="AN39"/>
      <c r="AO39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</row>
    <row r="40" spans="1:54" ht="10.5" customHeight="1">
      <c r="A40" s="2"/>
      <c r="B40" s="2"/>
      <c r="C40" s="2"/>
      <c r="D40" s="2"/>
      <c r="E40" s="69"/>
      <c r="F40" s="195" t="s">
        <v>62</v>
      </c>
      <c r="G40" s="195"/>
      <c r="H40" s="70"/>
      <c r="I40" s="71"/>
      <c r="J40" s="2"/>
      <c r="M40" s="2"/>
      <c r="N40" s="2"/>
      <c r="O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</row>
    <row r="41" spans="1:52" ht="12.75">
      <c r="A41" s="2"/>
      <c r="B41" s="2"/>
      <c r="C41" s="2"/>
      <c r="D41" s="2"/>
      <c r="H41" s="81"/>
      <c r="I41" s="72"/>
      <c r="J41" s="72"/>
      <c r="K41" s="72"/>
      <c r="L41" s="72"/>
      <c r="M41" s="72"/>
      <c r="N41" s="72"/>
      <c r="O41" s="72"/>
      <c r="P41" s="72"/>
      <c r="Q41" s="7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  <c r="AW41" s="2"/>
      <c r="AX41" s="2"/>
      <c r="AY41" s="2"/>
      <c r="AZ41" s="73"/>
    </row>
    <row r="42" spans="5:52" ht="13.5">
      <c r="E42" s="184" t="s">
        <v>153</v>
      </c>
      <c r="F42" s="184"/>
      <c r="G42" s="184"/>
      <c r="H42" s="83"/>
      <c r="I42" s="120"/>
      <c r="J42" s="120"/>
      <c r="K42" s="120"/>
      <c r="L42" s="120"/>
      <c r="M42" s="120"/>
      <c r="N42" s="120"/>
      <c r="O42" s="182"/>
      <c r="P42"/>
      <c r="Q42"/>
      <c r="R42" s="2"/>
      <c r="S42" s="185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K42" s="2"/>
      <c r="AL42" s="2"/>
      <c r="AM42" s="2"/>
      <c r="AN42" s="2"/>
      <c r="AO42" s="2"/>
      <c r="AP42" s="2"/>
      <c r="AQ42" s="2"/>
      <c r="AR42" s="2"/>
      <c r="AS42" s="2"/>
      <c r="AU42" s="2"/>
      <c r="AV42" s="2"/>
      <c r="AW42" s="2"/>
      <c r="AX42" s="2"/>
      <c r="AY42" s="2"/>
      <c r="AZ42" s="73"/>
    </row>
    <row r="43" spans="8:17" ht="15" customHeight="1">
      <c r="H43" s="82"/>
      <c r="I43" s="68"/>
      <c r="J43" s="68"/>
      <c r="K43" s="68" t="s">
        <v>61</v>
      </c>
      <c r="L43" s="68"/>
      <c r="M43" s="68"/>
      <c r="N43" s="68"/>
      <c r="O43" s="182"/>
      <c r="P43" s="72"/>
      <c r="Q43" s="72"/>
    </row>
    <row r="44" spans="5:17" ht="15.75" customHeight="1">
      <c r="E44" s="193"/>
      <c r="F44" s="194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</sheetData>
  <sheetProtection/>
  <mergeCells count="96">
    <mergeCell ref="F7:F12"/>
    <mergeCell ref="G7:G12"/>
    <mergeCell ref="V11:V12"/>
    <mergeCell ref="W11:W12"/>
    <mergeCell ref="A1:BA1"/>
    <mergeCell ref="M2:AM2"/>
    <mergeCell ref="E3:K3"/>
    <mergeCell ref="R3:S3"/>
    <mergeCell ref="V3:AC3"/>
    <mergeCell ref="A7:A12"/>
    <mergeCell ref="D7:D12"/>
    <mergeCell ref="E7:E12"/>
    <mergeCell ref="O11:O12"/>
    <mergeCell ref="P11:P12"/>
    <mergeCell ref="I7:I12"/>
    <mergeCell ref="J7:AO9"/>
    <mergeCell ref="AP7:AX7"/>
    <mergeCell ref="Q11:Q12"/>
    <mergeCell ref="R11:R12"/>
    <mergeCell ref="S11:S12"/>
    <mergeCell ref="T11:T12"/>
    <mergeCell ref="U11:U12"/>
    <mergeCell ref="AB11:AB12"/>
    <mergeCell ref="AC11:AC12"/>
    <mergeCell ref="AY7:BA8"/>
    <mergeCell ref="AQ8:AX8"/>
    <mergeCell ref="AR9:AX9"/>
    <mergeCell ref="J11:J12"/>
    <mergeCell ref="K11:K12"/>
    <mergeCell ref="L11:L12"/>
    <mergeCell ref="M11:M12"/>
    <mergeCell ref="N11:N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E13:E15"/>
    <mergeCell ref="F13:F15"/>
    <mergeCell ref="G13:G15"/>
    <mergeCell ref="H13:H15"/>
    <mergeCell ref="AJ11:AJ12"/>
    <mergeCell ref="AK11:AK12"/>
    <mergeCell ref="X11:X12"/>
    <mergeCell ref="Y11:Y12"/>
    <mergeCell ref="Z11:Z12"/>
    <mergeCell ref="AA11:AA12"/>
    <mergeCell ref="I13:I15"/>
    <mergeCell ref="A16:A18"/>
    <mergeCell ref="D16:D18"/>
    <mergeCell ref="E16:E18"/>
    <mergeCell ref="F16:F18"/>
    <mergeCell ref="G16:G18"/>
    <mergeCell ref="H16:H18"/>
    <mergeCell ref="I16:I18"/>
    <mergeCell ref="A13:A15"/>
    <mergeCell ref="D13:D15"/>
    <mergeCell ref="H22:H24"/>
    <mergeCell ref="I22:I24"/>
    <mergeCell ref="A19:A21"/>
    <mergeCell ref="D19:D21"/>
    <mergeCell ref="E19:E21"/>
    <mergeCell ref="F19:F21"/>
    <mergeCell ref="G19:G21"/>
    <mergeCell ref="H19:H21"/>
    <mergeCell ref="E25:E27"/>
    <mergeCell ref="F25:F27"/>
    <mergeCell ref="G25:G27"/>
    <mergeCell ref="H25:H27"/>
    <mergeCell ref="I19:I21"/>
    <mergeCell ref="A22:A24"/>
    <mergeCell ref="D22:D24"/>
    <mergeCell ref="E22:E24"/>
    <mergeCell ref="F22:F24"/>
    <mergeCell ref="G22:G24"/>
    <mergeCell ref="I25:I27"/>
    <mergeCell ref="A28:A30"/>
    <mergeCell ref="D28:D30"/>
    <mergeCell ref="E28:E30"/>
    <mergeCell ref="F28:F30"/>
    <mergeCell ref="G28:G30"/>
    <mergeCell ref="H28:H30"/>
    <mergeCell ref="I28:I30"/>
    <mergeCell ref="A25:A27"/>
    <mergeCell ref="D25:D27"/>
    <mergeCell ref="AH31:AO31"/>
    <mergeCell ref="F40:G40"/>
    <mergeCell ref="E44:F44"/>
    <mergeCell ref="E33:I33"/>
    <mergeCell ref="E34:I34"/>
    <mergeCell ref="E35:I35"/>
  </mergeCells>
  <conditionalFormatting sqref="J28:AN28 J16:N16 J25:N25 P25:AN25 J13:N13 AJ16:AM16 J22:N22 P13:AG13 P16:AG16 P22:AN22 AJ13:AM13 AJ19:AM19 J19:N19 O13:O27 P19:AG19 AH13:AI21 AN13:AN21">
    <cfRule type="cellIs" priority="1" dxfId="1" operator="equal" stopIfTrue="1">
      <formula>$BH$12</formula>
    </cfRule>
    <cfRule type="cellIs" priority="2" dxfId="24" operator="equal" stopIfTrue="1">
      <formula>$BH$13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A1">
      <selection activeCell="AU17" sqref="AU17"/>
    </sheetView>
  </sheetViews>
  <sheetFormatPr defaultColWidth="3.16015625" defaultRowHeight="12.75"/>
  <cols>
    <col min="1" max="1" width="3.66015625" style="1" customWidth="1"/>
    <col min="2" max="2" width="0.328125" style="1" hidden="1" customWidth="1"/>
    <col min="3" max="3" width="3.16015625" style="1" hidden="1" customWidth="1"/>
    <col min="4" max="4" width="3.16015625" style="1" customWidth="1"/>
    <col min="5" max="5" width="13" style="1" customWidth="1"/>
    <col min="6" max="6" width="11.5" style="1" customWidth="1"/>
    <col min="7" max="7" width="7.16015625" style="1" customWidth="1"/>
    <col min="8" max="8" width="1.171875" style="1" customWidth="1"/>
    <col min="9" max="9" width="5.83203125" style="1" customWidth="1"/>
    <col min="10" max="40" width="2.83203125" style="1" customWidth="1"/>
    <col min="41" max="41" width="3" style="1" hidden="1" customWidth="1"/>
    <col min="42" max="42" width="3.83203125" style="1" customWidth="1"/>
    <col min="43" max="43" width="4.83203125" style="1" customWidth="1"/>
    <col min="44" max="45" width="2.83203125" style="1" customWidth="1"/>
    <col min="46" max="46" width="3.83203125" style="1" customWidth="1"/>
    <col min="47" max="49" width="2.83203125" style="1" customWidth="1"/>
    <col min="50" max="50" width="3" style="1" customWidth="1"/>
    <col min="51" max="58" width="2.83203125" style="1" customWidth="1"/>
    <col min="59" max="59" width="4.83203125" style="1" customWidth="1"/>
    <col min="60" max="16384" width="3.16015625" style="1" customWidth="1"/>
  </cols>
  <sheetData>
    <row r="1" spans="1:53" ht="23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4" ht="15.75">
      <c r="A2" s="2"/>
      <c r="B2" s="2"/>
      <c r="C2" s="2"/>
      <c r="D2" s="2"/>
      <c r="E2" s="113"/>
      <c r="F2" s="2"/>
      <c r="G2" s="2"/>
      <c r="H2" s="2"/>
      <c r="I2" s="2"/>
      <c r="J2" s="2"/>
      <c r="K2" s="2"/>
      <c r="L2" s="2"/>
      <c r="M2" s="266" t="s">
        <v>0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"/>
      <c r="B3" s="2"/>
      <c r="C3" s="2"/>
      <c r="D3" s="2"/>
      <c r="E3" s="268"/>
      <c r="F3" s="269"/>
      <c r="G3" s="269"/>
      <c r="H3" s="269"/>
      <c r="I3" s="269"/>
      <c r="J3" s="269"/>
      <c r="K3" s="269"/>
      <c r="L3" s="2"/>
      <c r="M3" s="2"/>
      <c r="N3" s="2"/>
      <c r="O3" s="2"/>
      <c r="P3" s="2"/>
      <c r="Q3" s="2"/>
      <c r="R3" s="270" t="str">
        <f>TEXT(J11,"yyyy")</f>
        <v>2007</v>
      </c>
      <c r="S3" s="271"/>
      <c r="T3" s="117" t="s">
        <v>3</v>
      </c>
      <c r="U3" s="118"/>
      <c r="V3" s="272" t="str">
        <f>TEXT(J11,"mmmm")</f>
        <v>rugsėjis</v>
      </c>
      <c r="W3" s="271"/>
      <c r="X3" s="271"/>
      <c r="Y3" s="271"/>
      <c r="Z3" s="271"/>
      <c r="AA3" s="271"/>
      <c r="AB3" s="271"/>
      <c r="AC3" s="27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3" customFormat="1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s="9" customFormat="1" ht="41.25" customHeight="1" hidden="1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 t="s">
        <v>2</v>
      </c>
      <c r="S5" s="6">
        <v>2000</v>
      </c>
      <c r="T5" s="7"/>
      <c r="U5" s="4" t="s">
        <v>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8"/>
      <c r="AT5" s="8"/>
      <c r="AU5" s="8"/>
      <c r="AV5" s="8"/>
      <c r="AW5" s="8"/>
      <c r="AX5" s="8"/>
      <c r="AY5" s="8"/>
      <c r="AZ5" s="8"/>
      <c r="BA5" s="8"/>
    </row>
    <row r="6" spans="1:53" ht="3.75" customHeight="1" hidden="1">
      <c r="A6" s="10"/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273" t="s">
        <v>4</v>
      </c>
      <c r="B7" s="12"/>
      <c r="C7" s="13"/>
      <c r="D7" s="276" t="s">
        <v>63</v>
      </c>
      <c r="E7" s="279" t="s">
        <v>5</v>
      </c>
      <c r="F7" s="282" t="s">
        <v>6</v>
      </c>
      <c r="G7" s="285" t="s">
        <v>7</v>
      </c>
      <c r="H7" s="179"/>
      <c r="I7" s="256" t="s">
        <v>8</v>
      </c>
      <c r="J7" s="259" t="s">
        <v>9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62" t="s">
        <v>10</v>
      </c>
      <c r="AQ7" s="263"/>
      <c r="AR7" s="263"/>
      <c r="AS7" s="263"/>
      <c r="AT7" s="263"/>
      <c r="AU7" s="263"/>
      <c r="AV7" s="263"/>
      <c r="AW7" s="263"/>
      <c r="AX7" s="264"/>
      <c r="AY7" s="241" t="s">
        <v>11</v>
      </c>
      <c r="AZ7" s="242"/>
      <c r="BA7" s="243"/>
    </row>
    <row r="8" spans="1:53" ht="9" customHeight="1">
      <c r="A8" s="274"/>
      <c r="B8" s="14"/>
      <c r="C8" s="10"/>
      <c r="D8" s="277"/>
      <c r="E8" s="280"/>
      <c r="F8" s="283"/>
      <c r="G8" s="286"/>
      <c r="H8" s="180"/>
      <c r="I8" s="25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5"/>
      <c r="AQ8" s="247" t="s">
        <v>12</v>
      </c>
      <c r="AR8" s="248"/>
      <c r="AS8" s="248"/>
      <c r="AT8" s="248"/>
      <c r="AU8" s="248"/>
      <c r="AV8" s="248"/>
      <c r="AW8" s="248"/>
      <c r="AX8" s="249"/>
      <c r="AY8" s="244"/>
      <c r="AZ8" s="245"/>
      <c r="BA8" s="246"/>
    </row>
    <row r="9" spans="1:53" ht="13.5" customHeight="1" thickBot="1">
      <c r="A9" s="274"/>
      <c r="B9" s="14"/>
      <c r="C9" s="10"/>
      <c r="D9" s="277"/>
      <c r="E9" s="280"/>
      <c r="F9" s="283"/>
      <c r="G9" s="286"/>
      <c r="H9" s="180"/>
      <c r="I9" s="25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5"/>
      <c r="AQ9" s="16"/>
      <c r="AR9" s="250" t="s">
        <v>13</v>
      </c>
      <c r="AS9" s="251"/>
      <c r="AT9" s="251"/>
      <c r="AU9" s="252"/>
      <c r="AV9" s="251"/>
      <c r="AW9" s="251"/>
      <c r="AX9" s="253"/>
      <c r="AY9" s="17"/>
      <c r="AZ9" s="18"/>
      <c r="BA9" s="19"/>
    </row>
    <row r="10" spans="1:53" ht="15" customHeight="1" hidden="1">
      <c r="A10" s="274"/>
      <c r="B10" s="14"/>
      <c r="C10" s="10"/>
      <c r="D10" s="277"/>
      <c r="E10" s="280"/>
      <c r="F10" s="283"/>
      <c r="G10" s="286"/>
      <c r="H10" s="180"/>
      <c r="I10" s="25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15"/>
      <c r="AQ10" s="10"/>
      <c r="AR10" s="20"/>
      <c r="AS10" s="18"/>
      <c r="AT10" s="18"/>
      <c r="AU10" s="18"/>
      <c r="AV10" s="21"/>
      <c r="AW10" s="21"/>
      <c r="AX10" s="22"/>
      <c r="AY10" s="23"/>
      <c r="AZ10" s="23"/>
      <c r="BA10" s="24"/>
    </row>
    <row r="11" spans="1:59" ht="82.5" customHeight="1" thickBot="1">
      <c r="A11" s="274"/>
      <c r="B11" s="25" t="s">
        <v>14</v>
      </c>
      <c r="C11" s="10"/>
      <c r="D11" s="277"/>
      <c r="E11" s="280"/>
      <c r="F11" s="283"/>
      <c r="G11" s="286"/>
      <c r="H11" s="180"/>
      <c r="I11" s="257"/>
      <c r="J11" s="254">
        <v>39326</v>
      </c>
      <c r="K11" s="235">
        <f>+J11+1</f>
        <v>39327</v>
      </c>
      <c r="L11" s="235">
        <f>+K11+1</f>
        <v>39328</v>
      </c>
      <c r="M11" s="235">
        <f aca="true" t="shared" si="0" ref="M11:AM11">+L11+1</f>
        <v>39329</v>
      </c>
      <c r="N11" s="235">
        <f t="shared" si="0"/>
        <v>39330</v>
      </c>
      <c r="O11" s="235">
        <f t="shared" si="0"/>
        <v>39331</v>
      </c>
      <c r="P11" s="235">
        <f t="shared" si="0"/>
        <v>39332</v>
      </c>
      <c r="Q11" s="235">
        <f t="shared" si="0"/>
        <v>39333</v>
      </c>
      <c r="R11" s="235">
        <f t="shared" si="0"/>
        <v>39334</v>
      </c>
      <c r="S11" s="235">
        <f t="shared" si="0"/>
        <v>39335</v>
      </c>
      <c r="T11" s="235">
        <f t="shared" si="0"/>
        <v>39336</v>
      </c>
      <c r="U11" s="235">
        <f t="shared" si="0"/>
        <v>39337</v>
      </c>
      <c r="V11" s="235">
        <f t="shared" si="0"/>
        <v>39338</v>
      </c>
      <c r="W11" s="235">
        <f t="shared" si="0"/>
        <v>39339</v>
      </c>
      <c r="X11" s="235">
        <f t="shared" si="0"/>
        <v>39340</v>
      </c>
      <c r="Y11" s="235">
        <f t="shared" si="0"/>
        <v>39341</v>
      </c>
      <c r="Z11" s="235">
        <f t="shared" si="0"/>
        <v>39342</v>
      </c>
      <c r="AA11" s="235">
        <f t="shared" si="0"/>
        <v>39343</v>
      </c>
      <c r="AB11" s="235">
        <f t="shared" si="0"/>
        <v>39344</v>
      </c>
      <c r="AC11" s="235">
        <f t="shared" si="0"/>
        <v>39345</v>
      </c>
      <c r="AD11" s="235">
        <f t="shared" si="0"/>
        <v>39346</v>
      </c>
      <c r="AE11" s="235">
        <f t="shared" si="0"/>
        <v>39347</v>
      </c>
      <c r="AF11" s="235">
        <f t="shared" si="0"/>
        <v>39348</v>
      </c>
      <c r="AG11" s="235">
        <f t="shared" si="0"/>
        <v>39349</v>
      </c>
      <c r="AH11" s="235">
        <f t="shared" si="0"/>
        <v>39350</v>
      </c>
      <c r="AI11" s="235">
        <f t="shared" si="0"/>
        <v>39351</v>
      </c>
      <c r="AJ11" s="235">
        <f t="shared" si="0"/>
        <v>39352</v>
      </c>
      <c r="AK11" s="235">
        <f t="shared" si="0"/>
        <v>39353</v>
      </c>
      <c r="AL11" s="235">
        <f t="shared" si="0"/>
        <v>39354</v>
      </c>
      <c r="AM11" s="235">
        <f t="shared" si="0"/>
        <v>39355</v>
      </c>
      <c r="AN11" s="237">
        <f>+AM11+1</f>
        <v>39356</v>
      </c>
      <c r="AO11" s="239">
        <f>+AN11+1</f>
        <v>39357</v>
      </c>
      <c r="AP11" s="25" t="s">
        <v>15</v>
      </c>
      <c r="AQ11" s="74" t="s">
        <v>16</v>
      </c>
      <c r="AR11" s="75" t="s">
        <v>17</v>
      </c>
      <c r="AS11" s="75" t="s">
        <v>18</v>
      </c>
      <c r="AT11" s="178" t="s">
        <v>19</v>
      </c>
      <c r="AU11" s="76" t="s">
        <v>20</v>
      </c>
      <c r="AV11" s="76" t="s">
        <v>21</v>
      </c>
      <c r="AW11" s="75" t="s">
        <v>22</v>
      </c>
      <c r="AX11" s="75" t="s">
        <v>23</v>
      </c>
      <c r="AY11" s="74" t="s">
        <v>24</v>
      </c>
      <c r="AZ11" s="74" t="s">
        <v>25</v>
      </c>
      <c r="BA11" s="77" t="s">
        <v>26</v>
      </c>
      <c r="BG11" s="98" t="s">
        <v>149</v>
      </c>
    </row>
    <row r="12" spans="1:60" ht="13.5" customHeight="1" thickBot="1">
      <c r="A12" s="275"/>
      <c r="B12" s="26"/>
      <c r="C12" s="78"/>
      <c r="D12" s="278"/>
      <c r="E12" s="281"/>
      <c r="F12" s="284"/>
      <c r="G12" s="287"/>
      <c r="H12" s="181"/>
      <c r="I12" s="258"/>
      <c r="J12" s="255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8"/>
      <c r="AO12" s="240"/>
      <c r="AP12" s="27">
        <v>1</v>
      </c>
      <c r="AQ12" s="28">
        <v>2</v>
      </c>
      <c r="AR12" s="28">
        <v>3</v>
      </c>
      <c r="AS12" s="28">
        <v>4</v>
      </c>
      <c r="AT12" s="28">
        <v>5</v>
      </c>
      <c r="AU12" s="28">
        <v>6</v>
      </c>
      <c r="AV12" s="29">
        <v>7</v>
      </c>
      <c r="AW12" s="29">
        <v>8</v>
      </c>
      <c r="AX12" s="29">
        <v>9</v>
      </c>
      <c r="AY12" s="29">
        <v>10</v>
      </c>
      <c r="AZ12" s="29">
        <v>11</v>
      </c>
      <c r="BA12" s="30">
        <v>12</v>
      </c>
      <c r="BG12" s="97">
        <v>39083</v>
      </c>
      <c r="BH12" s="98" t="s">
        <v>144</v>
      </c>
    </row>
    <row r="13" spans="1:60" ht="12">
      <c r="A13" s="232">
        <v>1</v>
      </c>
      <c r="B13" s="11"/>
      <c r="C13" s="11"/>
      <c r="D13" s="234"/>
      <c r="E13" s="218"/>
      <c r="F13" s="221" t="s">
        <v>150</v>
      </c>
      <c r="G13" s="223"/>
      <c r="H13" s="226">
        <v>8</v>
      </c>
      <c r="I13" s="208">
        <f>H13*IF(AND(TEXT($AK$11,"dd")="28",TEXT($AL$11,"dd")="01"),COUNTA(J13:AK13)-(COUNTIF(J13:AK13,"S")+COUNTIF(J13:AK13,"P")),IF(AND(TEXT($AL$11,"dd")="29",TEXT($AM$11,"dd")="01"),COUNTA(J13:AL13)-(COUNTIF(J13:AL13,"S")+COUNTIF(J13:AL13,"P")),IF(AND(TEXT($AM$11,"dd")="30",TEXT($AN$11,"dd")="01"),COUNTA(J13:AM13)-(COUNTIF(J13:AM13,"S")+COUNTIF(J13:AM13,"P")),COUNTA(J13:AN13)-(COUNTIF(J13:AN13,"S")+COUNTIF(J13:AN13,"P")))))</f>
        <v>160</v>
      </c>
      <c r="J13" s="84" t="str">
        <f aca="true" t="shared" si="1" ref="J13:AN13">IF(COUNTIF($BG$12:$BG$24,J$11),"S",IF(OR(WEEKDAY(J$11,2)=6,WEEKDAY(J$11,2)=7),"P",IF(K13="S",($H13-1),$H13)))</f>
        <v>P</v>
      </c>
      <c r="K13" s="84" t="str">
        <f t="shared" si="1"/>
        <v>P</v>
      </c>
      <c r="L13" s="84">
        <f t="shared" si="1"/>
        <v>8</v>
      </c>
      <c r="M13" s="84">
        <f t="shared" si="1"/>
        <v>8</v>
      </c>
      <c r="N13" s="84">
        <f t="shared" si="1"/>
        <v>8</v>
      </c>
      <c r="O13" s="122">
        <f t="shared" si="1"/>
        <v>8</v>
      </c>
      <c r="P13" s="84">
        <f t="shared" si="1"/>
        <v>8</v>
      </c>
      <c r="Q13" s="84" t="str">
        <f t="shared" si="1"/>
        <v>P</v>
      </c>
      <c r="R13" s="84" t="str">
        <f t="shared" si="1"/>
        <v>P</v>
      </c>
      <c r="S13" s="84">
        <f t="shared" si="1"/>
        <v>8</v>
      </c>
      <c r="T13" s="84">
        <f t="shared" si="1"/>
        <v>8</v>
      </c>
      <c r="U13" s="84">
        <f t="shared" si="1"/>
        <v>8</v>
      </c>
      <c r="V13" s="84">
        <f t="shared" si="1"/>
        <v>8</v>
      </c>
      <c r="W13" s="84">
        <f t="shared" si="1"/>
        <v>8</v>
      </c>
      <c r="X13" s="84" t="str">
        <f t="shared" si="1"/>
        <v>P</v>
      </c>
      <c r="Y13" s="84" t="str">
        <f t="shared" si="1"/>
        <v>P</v>
      </c>
      <c r="Z13" s="84">
        <f t="shared" si="1"/>
        <v>8</v>
      </c>
      <c r="AA13" s="84">
        <f t="shared" si="1"/>
        <v>8</v>
      </c>
      <c r="AB13" s="84">
        <f t="shared" si="1"/>
        <v>8</v>
      </c>
      <c r="AC13" s="84">
        <f t="shared" si="1"/>
        <v>8</v>
      </c>
      <c r="AD13" s="84">
        <f t="shared" si="1"/>
        <v>8</v>
      </c>
      <c r="AE13" s="84" t="str">
        <f t="shared" si="1"/>
        <v>P</v>
      </c>
      <c r="AF13" s="84" t="str">
        <f t="shared" si="1"/>
        <v>P</v>
      </c>
      <c r="AG13" s="84">
        <f t="shared" si="1"/>
        <v>8</v>
      </c>
      <c r="AH13" s="122">
        <f t="shared" si="1"/>
        <v>8</v>
      </c>
      <c r="AI13" s="122">
        <f t="shared" si="1"/>
        <v>8</v>
      </c>
      <c r="AJ13" s="122">
        <f t="shared" si="1"/>
        <v>8</v>
      </c>
      <c r="AK13" s="84">
        <f t="shared" si="1"/>
        <v>8</v>
      </c>
      <c r="AL13" s="84" t="str">
        <f t="shared" si="1"/>
        <v>P</v>
      </c>
      <c r="AM13" s="84" t="str">
        <f t="shared" si="1"/>
        <v>P</v>
      </c>
      <c r="AN13" s="124">
        <f t="shared" si="1"/>
        <v>8</v>
      </c>
      <c r="AO13" s="102">
        <f>IF(COUNTIF($BG$12:$BG$24,AO$11),"S",IF(OR(WEEKDAY(AO$11,2)=6,WEEKDAY(AO$11,2)=7),"P",$H13))</f>
        <v>8</v>
      </c>
      <c r="AP13" s="96">
        <f>IF(AND(TEXT($AK$11,"dd")="28",TEXT($AL$11,"dd")="01"),COUNT(J13:AK13),IF(AND(TEXT($AL$11,"dd")="29",TEXT($AM$11,"dd")="01"),COUNT(J13:AL13),IF(AND(TEXT($AM$11,"dd")="30",TEXT($AN$11,"dd")="01"),COUNT(J13:AM13),COUNT(J13:AN13))))</f>
        <v>20</v>
      </c>
      <c r="AQ13" s="85">
        <f>IF(AND(TEXT($AK$11,"dd")="28",TEXT($AL$11,"dd")="01"),SUM(J13:AK13),IF(AND(TEXT($AL$11,"dd")="29",TEXT($AM$11,"dd")="01"),SUM(J13:AL13),IF(AND(TEXT($AM$11,"dd")="30",TEXT($AN$11,"dd")="01"),SUM(J13:AM13),SUM(J13:AN13))))</f>
        <v>160</v>
      </c>
      <c r="AR13" s="32"/>
      <c r="AS13" s="33"/>
      <c r="AT13" s="33"/>
      <c r="AU13" s="33"/>
      <c r="AV13" s="33"/>
      <c r="AW13" s="33"/>
      <c r="AX13" s="33"/>
      <c r="AY13" s="34"/>
      <c r="AZ13" s="35"/>
      <c r="BA13" s="36"/>
      <c r="BG13" s="97">
        <v>39129</v>
      </c>
      <c r="BH13" s="98" t="s">
        <v>146</v>
      </c>
    </row>
    <row r="14" spans="1:59" ht="12" customHeight="1">
      <c r="A14" s="212"/>
      <c r="B14" s="11"/>
      <c r="C14" s="11"/>
      <c r="D14" s="215"/>
      <c r="E14" s="218"/>
      <c r="F14" s="221"/>
      <c r="G14" s="224"/>
      <c r="H14" s="227"/>
      <c r="I14" s="209"/>
      <c r="J14" s="79"/>
      <c r="K14" s="37"/>
      <c r="L14" s="37"/>
      <c r="M14" s="37"/>
      <c r="N14" s="37"/>
      <c r="O14" s="12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24"/>
      <c r="AI14" s="124"/>
      <c r="AJ14" s="37"/>
      <c r="AK14" s="37"/>
      <c r="AL14" s="37"/>
      <c r="AM14" s="37"/>
      <c r="AN14" s="124"/>
      <c r="AO14" s="103"/>
      <c r="AP14" s="99"/>
      <c r="AQ14" s="39"/>
      <c r="AR14" s="40"/>
      <c r="AS14" s="41"/>
      <c r="AT14" s="41"/>
      <c r="AU14" s="41"/>
      <c r="AV14" s="41"/>
      <c r="AW14" s="41"/>
      <c r="AX14" s="41"/>
      <c r="AY14" s="42"/>
      <c r="AZ14" s="43"/>
      <c r="BA14" s="44"/>
      <c r="BG14" s="97">
        <v>39152</v>
      </c>
    </row>
    <row r="15" spans="1:59" ht="12.75" customHeight="1" thickBot="1">
      <c r="A15" s="213"/>
      <c r="B15" s="45"/>
      <c r="C15" s="45"/>
      <c r="D15" s="216"/>
      <c r="E15" s="219"/>
      <c r="F15" s="222"/>
      <c r="G15" s="224"/>
      <c r="H15" s="228"/>
      <c r="I15" s="210"/>
      <c r="J15" s="160"/>
      <c r="K15" s="161"/>
      <c r="L15" s="161"/>
      <c r="M15" s="161"/>
      <c r="N15" s="161"/>
      <c r="O15" s="16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2"/>
      <c r="AJ15" s="163"/>
      <c r="AK15" s="161"/>
      <c r="AL15" s="161"/>
      <c r="AM15" s="161"/>
      <c r="AN15" s="164"/>
      <c r="AO15" s="165"/>
      <c r="AP15" s="166"/>
      <c r="AQ15" s="167"/>
      <c r="AR15" s="168"/>
      <c r="AS15" s="16"/>
      <c r="AT15" s="16"/>
      <c r="AU15" s="16"/>
      <c r="AV15" s="16"/>
      <c r="AW15" s="16"/>
      <c r="AX15" s="16"/>
      <c r="AY15" s="169"/>
      <c r="AZ15" s="170"/>
      <c r="BA15" s="171"/>
      <c r="BG15" s="97">
        <v>39153</v>
      </c>
    </row>
    <row r="16" spans="1:59" ht="12" customHeight="1">
      <c r="A16" s="211">
        <v>2</v>
      </c>
      <c r="B16" s="31"/>
      <c r="C16" s="31"/>
      <c r="D16" s="214"/>
      <c r="E16" s="217"/>
      <c r="F16" s="217" t="s">
        <v>177</v>
      </c>
      <c r="G16" s="223"/>
      <c r="H16" s="226">
        <v>8</v>
      </c>
      <c r="I16" s="208">
        <f>H16*IF(AND(TEXT($AK$11,"dd")="28",TEXT($AL$11,"dd")="01"),COUNTA(J16:AK16)-(COUNTIF(J16:AK16,"S")+COUNTIF(J16:AK16,"P")),IF(AND(TEXT($AL$11,"dd")="29",TEXT($AM$11,"dd")="01"),COUNTA(J16:AL16)-(COUNTIF(J16:AL16,"S")+COUNTIF(J16:AL16,"P")),IF(AND(TEXT($AM$11,"dd")="30",TEXT($AN$11,"dd")="01"),COUNTA(J16:AM16)-(COUNTIF(J16:AM16,"S")+COUNTIF(J16:AM16,"P")),COUNTA(J16:AN16)-(COUNTIF(J16:AN16,"S")+COUNTIF(J16:AN16,"P")))))</f>
        <v>160</v>
      </c>
      <c r="J16" s="175" t="str">
        <f aca="true" t="shared" si="2" ref="J16:AM16">IF(COUNTIF($BG$12:$BG$24,J$11),"S",IF(OR(WEEKDAY(J$11,2)=6,WEEKDAY(J$11,2)=7),"P",IF(K16="S",($H16-1),$H16)))</f>
        <v>P</v>
      </c>
      <c r="K16" s="84" t="str">
        <f t="shared" si="2"/>
        <v>P</v>
      </c>
      <c r="L16" s="84">
        <f t="shared" si="2"/>
        <v>8</v>
      </c>
      <c r="M16" s="84">
        <f t="shared" si="2"/>
        <v>8</v>
      </c>
      <c r="N16" s="84">
        <f t="shared" si="2"/>
        <v>8</v>
      </c>
      <c r="O16" s="122">
        <f t="shared" si="2"/>
        <v>8</v>
      </c>
      <c r="P16" s="84">
        <f t="shared" si="2"/>
        <v>8</v>
      </c>
      <c r="Q16" s="84" t="str">
        <f t="shared" si="2"/>
        <v>P</v>
      </c>
      <c r="R16" s="84" t="str">
        <f t="shared" si="2"/>
        <v>P</v>
      </c>
      <c r="S16" s="84">
        <f t="shared" si="2"/>
        <v>8</v>
      </c>
      <c r="T16" s="84">
        <f t="shared" si="2"/>
        <v>8</v>
      </c>
      <c r="U16" s="84">
        <f t="shared" si="2"/>
        <v>8</v>
      </c>
      <c r="V16" s="84">
        <f t="shared" si="2"/>
        <v>8</v>
      </c>
      <c r="W16" s="84">
        <f t="shared" si="2"/>
        <v>8</v>
      </c>
      <c r="X16" s="84" t="str">
        <f t="shared" si="2"/>
        <v>P</v>
      </c>
      <c r="Y16" s="84" t="str">
        <f t="shared" si="2"/>
        <v>P</v>
      </c>
      <c r="Z16" s="84">
        <f t="shared" si="2"/>
        <v>8</v>
      </c>
      <c r="AA16" s="84">
        <f t="shared" si="2"/>
        <v>8</v>
      </c>
      <c r="AB16" s="84">
        <f t="shared" si="2"/>
        <v>8</v>
      </c>
      <c r="AC16" s="84">
        <f t="shared" si="2"/>
        <v>8</v>
      </c>
      <c r="AD16" s="84">
        <f t="shared" si="2"/>
        <v>8</v>
      </c>
      <c r="AE16" s="84" t="str">
        <f t="shared" si="2"/>
        <v>P</v>
      </c>
      <c r="AF16" s="84" t="str">
        <f t="shared" si="2"/>
        <v>P</v>
      </c>
      <c r="AG16" s="122">
        <f t="shared" si="2"/>
        <v>8</v>
      </c>
      <c r="AH16" s="122">
        <f>IF(COUNTIF($BG$12:$BG$24,AH$11),"S",IF(OR(WEEKDAY(AH$11,2)=6,WEEKDAY(AH$11,2)=7),"P",IF(AI16="S",($H16-1),$H16)))</f>
        <v>8</v>
      </c>
      <c r="AI16" s="122">
        <f>IF(COUNTIF($BG$12:$BG$24,AI$11),"S",IF(OR(WEEKDAY(AI$11,2)=6,WEEKDAY(AI$11,2)=7),"P",IF(AJ16="S",($H16-1),$H16)))</f>
        <v>8</v>
      </c>
      <c r="AJ16" s="122">
        <f t="shared" si="2"/>
        <v>8</v>
      </c>
      <c r="AK16" s="84">
        <f t="shared" si="2"/>
        <v>8</v>
      </c>
      <c r="AL16" s="84" t="str">
        <f t="shared" si="2"/>
        <v>P</v>
      </c>
      <c r="AM16" s="84" t="str">
        <f t="shared" si="2"/>
        <v>P</v>
      </c>
      <c r="AN16" s="84">
        <f>IF(COUNTIF($BG$12:$BG$24,AN$11),"S",IF(OR(WEEKDAY(AN$11,2)=6,WEEKDAY(AN$11,2)=7),"P",IF(AO16="S",($H16-1),$H16)))</f>
        <v>8</v>
      </c>
      <c r="AO16" s="102">
        <f>IF(COUNTIF($BG$12:$BG$24,AO$11),"S",IF(OR(WEEKDAY(AO$11,2)=6,WEEKDAY(AO$11,2)=7),"P",$H16))</f>
        <v>8</v>
      </c>
      <c r="AP16" s="96">
        <f>IF(AND(TEXT($AK$11,"dd")="28",TEXT($AL$11,"dd")="01"),COUNT(J16:AK16),IF(AND(TEXT($AL$11,"dd")="29",TEXT($AM$11,"dd")="01"),COUNT(J16:AL16),IF(AND(TEXT($AM$11,"dd")="30",TEXT($AN$11,"dd")="01"),COUNT(J16:AM16),COUNT(J16:AN16))))</f>
        <v>20</v>
      </c>
      <c r="AQ16" s="85">
        <f>IF(AND(TEXT($AK$11,"dd")="28",TEXT($AL$11,"dd")="01"),SUM(J16:AK16),IF(AND(TEXT($AL$11,"dd")="29",TEXT($AM$11,"dd")="01"),SUM(J16:AL16),IF(AND(TEXT($AM$11,"dd")="30",TEXT($AN$11,"dd")="01"),SUM(J16:AM16),SUM(J16:AN16))))</f>
        <v>160</v>
      </c>
      <c r="AR16" s="32"/>
      <c r="AS16" s="33"/>
      <c r="AT16" s="33"/>
      <c r="AU16" s="33"/>
      <c r="AV16" s="33"/>
      <c r="AW16" s="33"/>
      <c r="AX16" s="33"/>
      <c r="AY16" s="34"/>
      <c r="AZ16" s="35"/>
      <c r="BA16" s="36"/>
      <c r="BG16" s="97">
        <v>39181</v>
      </c>
    </row>
    <row r="17" spans="1:59" ht="12" customHeight="1">
      <c r="A17" s="232"/>
      <c r="B17" s="11"/>
      <c r="C17" s="11"/>
      <c r="D17" s="215"/>
      <c r="E17" s="218"/>
      <c r="F17" s="218"/>
      <c r="G17" s="224"/>
      <c r="H17" s="227"/>
      <c r="I17" s="209"/>
      <c r="J17" s="79"/>
      <c r="K17" s="37"/>
      <c r="L17" s="37"/>
      <c r="M17" s="37"/>
      <c r="N17" s="37"/>
      <c r="O17" s="1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4"/>
      <c r="AI17" s="124"/>
      <c r="AJ17" s="37"/>
      <c r="AK17" s="37"/>
      <c r="AL17" s="37"/>
      <c r="AM17" s="37"/>
      <c r="AN17" s="124"/>
      <c r="AO17" s="103"/>
      <c r="AP17" s="100"/>
      <c r="AQ17" s="39"/>
      <c r="AR17" s="51"/>
      <c r="AS17" s="41"/>
      <c r="AT17" s="41"/>
      <c r="AU17" s="41"/>
      <c r="AV17" s="41"/>
      <c r="AW17" s="41"/>
      <c r="AX17" s="41"/>
      <c r="AY17" s="52"/>
      <c r="AZ17" s="53"/>
      <c r="BA17" s="44"/>
      <c r="BG17" s="97">
        <v>39203</v>
      </c>
    </row>
    <row r="18" spans="1:59" ht="12.75" customHeight="1" thickBot="1">
      <c r="A18" s="233"/>
      <c r="B18" s="11"/>
      <c r="C18" s="11"/>
      <c r="D18" s="216"/>
      <c r="E18" s="219"/>
      <c r="F18" s="219"/>
      <c r="G18" s="224"/>
      <c r="H18" s="228"/>
      <c r="I18" s="210"/>
      <c r="J18" s="80"/>
      <c r="K18" s="46"/>
      <c r="L18" s="46"/>
      <c r="M18" s="46"/>
      <c r="N18" s="46"/>
      <c r="O18" s="17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59"/>
      <c r="AH18" s="176"/>
      <c r="AI18" s="176"/>
      <c r="AJ18" s="159"/>
      <c r="AK18" s="46"/>
      <c r="AL18" s="46"/>
      <c r="AM18" s="46"/>
      <c r="AN18" s="177"/>
      <c r="AO18" s="104"/>
      <c r="AP18" s="101"/>
      <c r="AQ18" s="48"/>
      <c r="AR18" s="54"/>
      <c r="AS18" s="49"/>
      <c r="AT18" s="49"/>
      <c r="AU18" s="49"/>
      <c r="AV18" s="49"/>
      <c r="AW18" s="49"/>
      <c r="AX18" s="49"/>
      <c r="AY18" s="55"/>
      <c r="AZ18" s="56"/>
      <c r="BA18" s="50"/>
      <c r="BG18" s="97">
        <v>39258</v>
      </c>
    </row>
    <row r="19" spans="1:59" ht="15" customHeight="1">
      <c r="A19" s="211">
        <v>3</v>
      </c>
      <c r="B19" s="31"/>
      <c r="C19" s="31"/>
      <c r="D19" s="214"/>
      <c r="E19" s="217"/>
      <c r="F19" s="220" t="s">
        <v>27</v>
      </c>
      <c r="G19" s="223"/>
      <c r="H19" s="226">
        <v>8</v>
      </c>
      <c r="I19" s="208">
        <f>H19*IF(AND(TEXT($AK$11,"dd")="28",TEXT($AL$11,"dd")="01"),COUNTA(J19:AK19)-(COUNTIF(J19:AK19,"S")+COUNTIF(J19:AK19,"P")),IF(AND(TEXT($AL$11,"dd")="29",TEXT($AM$11,"dd")="01"),COUNTA(J19:AL19)-(COUNTIF(J19:AL19,"S")+COUNTIF(J19:AL19,"P")),IF(AND(TEXT($AM$11,"dd")="30",TEXT($AN$11,"dd")="01"),COUNTA(J19:AM19)-(COUNTIF(J19:AM19,"S")+COUNTIF(J19:AM19,"P")),COUNTA(J19:AN19)-(COUNTIF(J19:AN19,"S")+COUNTIF(J19:AN19,"P")))))</f>
        <v>160</v>
      </c>
      <c r="J19" s="175" t="str">
        <f aca="true" t="shared" si="3" ref="J19:AN19">IF(COUNTIF($BG$12:$BG$24,J$11),"S",IF(OR(WEEKDAY(J$11,2)=6,WEEKDAY(J$11,2)=7),"P",IF(K19="S",($H19-1),$H19)))</f>
        <v>P</v>
      </c>
      <c r="K19" s="84" t="str">
        <f t="shared" si="3"/>
        <v>P</v>
      </c>
      <c r="L19" s="84">
        <f t="shared" si="3"/>
        <v>8</v>
      </c>
      <c r="M19" s="84">
        <f t="shared" si="3"/>
        <v>8</v>
      </c>
      <c r="N19" s="84">
        <f t="shared" si="3"/>
        <v>8</v>
      </c>
      <c r="O19" s="122">
        <f t="shared" si="3"/>
        <v>8</v>
      </c>
      <c r="P19" s="84">
        <f t="shared" si="3"/>
        <v>8</v>
      </c>
      <c r="Q19" s="84" t="str">
        <f t="shared" si="3"/>
        <v>P</v>
      </c>
      <c r="R19" s="84" t="str">
        <f t="shared" si="3"/>
        <v>P</v>
      </c>
      <c r="S19" s="84">
        <f t="shared" si="3"/>
        <v>8</v>
      </c>
      <c r="T19" s="84">
        <f t="shared" si="3"/>
        <v>8</v>
      </c>
      <c r="U19" s="84">
        <f t="shared" si="3"/>
        <v>8</v>
      </c>
      <c r="V19" s="84">
        <f t="shared" si="3"/>
        <v>8</v>
      </c>
      <c r="W19" s="84">
        <f t="shared" si="3"/>
        <v>8</v>
      </c>
      <c r="X19" s="84" t="str">
        <f t="shared" si="3"/>
        <v>P</v>
      </c>
      <c r="Y19" s="84" t="str">
        <f t="shared" si="3"/>
        <v>P</v>
      </c>
      <c r="Z19" s="84">
        <f t="shared" si="3"/>
        <v>8</v>
      </c>
      <c r="AA19" s="84">
        <f t="shared" si="3"/>
        <v>8</v>
      </c>
      <c r="AB19" s="84">
        <f t="shared" si="3"/>
        <v>8</v>
      </c>
      <c r="AC19" s="84">
        <f t="shared" si="3"/>
        <v>8</v>
      </c>
      <c r="AD19" s="84">
        <f t="shared" si="3"/>
        <v>8</v>
      </c>
      <c r="AE19" s="84" t="str">
        <f t="shared" si="3"/>
        <v>P</v>
      </c>
      <c r="AF19" s="84" t="str">
        <f t="shared" si="3"/>
        <v>P</v>
      </c>
      <c r="AG19" s="122">
        <f t="shared" si="3"/>
        <v>8</v>
      </c>
      <c r="AH19" s="122">
        <f t="shared" si="3"/>
        <v>8</v>
      </c>
      <c r="AI19" s="122">
        <f t="shared" si="3"/>
        <v>8</v>
      </c>
      <c r="AJ19" s="122">
        <f t="shared" si="3"/>
        <v>8</v>
      </c>
      <c r="AK19" s="84">
        <f t="shared" si="3"/>
        <v>8</v>
      </c>
      <c r="AL19" s="84" t="str">
        <f t="shared" si="3"/>
        <v>P</v>
      </c>
      <c r="AM19" s="84" t="str">
        <f t="shared" si="3"/>
        <v>P</v>
      </c>
      <c r="AN19" s="84">
        <f t="shared" si="3"/>
        <v>8</v>
      </c>
      <c r="AO19" s="102">
        <f>IF(COUNTIF($BG$12:$BG$24,AO$11),"S",IF(OR(WEEKDAY(AO$11,2)=6,WEEKDAY(AO$11,2)=7),"P",$H19))</f>
        <v>8</v>
      </c>
      <c r="AP19" s="96">
        <f>IF(AND(TEXT($AK$11,"dd")="28",TEXT($AL$11,"dd")="01"),COUNT(J19:AK19),IF(AND(TEXT($AL$11,"dd")="29",TEXT($AM$11,"dd")="01"),COUNT(J19:AL19),IF(AND(TEXT($AM$11,"dd")="30",TEXT($AN$11,"dd")="01"),COUNT(J19:AM19),COUNT(J19:AN19))))</f>
        <v>20</v>
      </c>
      <c r="AQ19" s="85">
        <f>IF(AND(TEXT($AK$11,"dd")="28",TEXT($AL$11,"dd")="01"),SUM(J19:AK19),IF(AND(TEXT($AL$11,"dd")="29",TEXT($AM$11,"dd")="01"),SUM(J19:AL19),IF(AND(TEXT($AM$11,"dd")="30",TEXT($AN$11,"dd")="01"),SUM(J19:AM19),SUM(J19:AN19))))</f>
        <v>160</v>
      </c>
      <c r="AR19" s="32"/>
      <c r="AS19" s="33"/>
      <c r="AT19" s="33"/>
      <c r="AU19" s="33"/>
      <c r="AV19" s="33"/>
      <c r="AW19" s="33"/>
      <c r="AX19" s="33"/>
      <c r="AY19" s="57"/>
      <c r="AZ19" s="35"/>
      <c r="BA19" s="36"/>
      <c r="BG19" s="97">
        <v>39269</v>
      </c>
    </row>
    <row r="20" spans="1:59" ht="12" customHeight="1">
      <c r="A20" s="212"/>
      <c r="B20" s="11"/>
      <c r="C20" s="11"/>
      <c r="D20" s="215"/>
      <c r="E20" s="218"/>
      <c r="F20" s="221"/>
      <c r="G20" s="224"/>
      <c r="H20" s="227"/>
      <c r="I20" s="209"/>
      <c r="J20" s="79"/>
      <c r="K20" s="37"/>
      <c r="L20" s="37"/>
      <c r="M20" s="37"/>
      <c r="N20" s="37"/>
      <c r="O20" s="1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24"/>
      <c r="AI20" s="124"/>
      <c r="AJ20" s="37"/>
      <c r="AK20" s="37"/>
      <c r="AL20" s="37"/>
      <c r="AM20" s="37"/>
      <c r="AN20" s="124"/>
      <c r="AO20" s="103"/>
      <c r="AP20" s="100"/>
      <c r="AQ20" s="39"/>
      <c r="AR20" s="51"/>
      <c r="AS20" s="41"/>
      <c r="AT20" s="41"/>
      <c r="AU20" s="41"/>
      <c r="AV20" s="41"/>
      <c r="AW20" s="41"/>
      <c r="AX20" s="41"/>
      <c r="AY20" s="58"/>
      <c r="AZ20" s="53"/>
      <c r="BA20" s="44"/>
      <c r="BG20" s="97">
        <v>39309</v>
      </c>
    </row>
    <row r="21" spans="1:59" ht="12.75" customHeight="1" thickBot="1">
      <c r="A21" s="213"/>
      <c r="B21" s="45"/>
      <c r="C21" s="45"/>
      <c r="D21" s="216"/>
      <c r="E21" s="219"/>
      <c r="F21" s="222"/>
      <c r="G21" s="224"/>
      <c r="H21" s="228"/>
      <c r="I21" s="210"/>
      <c r="J21" s="80"/>
      <c r="K21" s="46"/>
      <c r="L21" s="46"/>
      <c r="M21" s="46"/>
      <c r="N21" s="46"/>
      <c r="O21" s="17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59"/>
      <c r="AH21" s="176"/>
      <c r="AI21" s="176"/>
      <c r="AJ21" s="159"/>
      <c r="AK21" s="46"/>
      <c r="AL21" s="46"/>
      <c r="AM21" s="46"/>
      <c r="AN21" s="177"/>
      <c r="AO21" s="104"/>
      <c r="AP21" s="101"/>
      <c r="AQ21" s="48"/>
      <c r="AR21" s="54"/>
      <c r="AS21" s="49"/>
      <c r="AT21" s="49"/>
      <c r="AU21" s="49"/>
      <c r="AV21" s="49"/>
      <c r="AW21" s="49"/>
      <c r="AX21" s="49"/>
      <c r="AY21" s="59"/>
      <c r="AZ21" s="56"/>
      <c r="BA21" s="50"/>
      <c r="BG21" s="97">
        <v>39387</v>
      </c>
    </row>
    <row r="22" spans="1:59" ht="12" customHeight="1">
      <c r="A22" s="211">
        <v>4</v>
      </c>
      <c r="B22" s="60"/>
      <c r="C22" s="60"/>
      <c r="D22" s="214"/>
      <c r="E22" s="217"/>
      <c r="F22" s="220" t="s">
        <v>27</v>
      </c>
      <c r="G22" s="223"/>
      <c r="H22" s="226">
        <v>8</v>
      </c>
      <c r="I22" s="208">
        <f>H22*IF(AND(TEXT($AK$11,"dd")="28",TEXT($AL$11,"dd")="01"),COUNTA(J22:AK22)-(COUNTIF(J22:AK22,"S")+COUNTIF(J22:AK22,"P")),IF(AND(TEXT($AL$11,"dd")="29",TEXT($AM$11,"dd")="01"),COUNTA(J22:AL22)-(COUNTIF(J22:AL22,"S")+COUNTIF(J22:AL22,"P")),IF(AND(TEXT($AM$11,"dd")="30",TEXT($AN$11,"dd")="01"),COUNTA(J22:AM22)-(COUNTIF(J22:AM22,"S")+COUNTIF(J22:AM22,"P")),COUNTA(J22:AN22)-(COUNTIF(J22:AN22,"S")+COUNTIF(J22:AN22,"P")))))</f>
        <v>160</v>
      </c>
      <c r="J22" s="84" t="str">
        <f aca="true" t="shared" si="4" ref="J22:AG22">IF(COUNTIF($BG$12:$BG$24,J$11),"S",IF(OR(WEEKDAY(J$11,2)=6,WEEKDAY(J$11,2)=7),"P",IF(K22="S",($H22-1),$H22)))</f>
        <v>P</v>
      </c>
      <c r="K22" s="123" t="str">
        <f t="shared" si="4"/>
        <v>P</v>
      </c>
      <c r="L22" s="123">
        <f t="shared" si="4"/>
        <v>8</v>
      </c>
      <c r="M22" s="123">
        <f t="shared" si="4"/>
        <v>8</v>
      </c>
      <c r="N22" s="123">
        <f t="shared" si="4"/>
        <v>8</v>
      </c>
      <c r="O22" s="162">
        <f t="shared" si="4"/>
        <v>8</v>
      </c>
      <c r="P22" s="123">
        <f t="shared" si="4"/>
        <v>8</v>
      </c>
      <c r="Q22" s="123" t="str">
        <f t="shared" si="4"/>
        <v>P</v>
      </c>
      <c r="R22" s="123" t="str">
        <f t="shared" si="4"/>
        <v>P</v>
      </c>
      <c r="S22" s="123">
        <f t="shared" si="4"/>
        <v>8</v>
      </c>
      <c r="T22" s="123">
        <f t="shared" si="4"/>
        <v>8</v>
      </c>
      <c r="U22" s="123">
        <f t="shared" si="4"/>
        <v>8</v>
      </c>
      <c r="V22" s="123">
        <f t="shared" si="4"/>
        <v>8</v>
      </c>
      <c r="W22" s="123">
        <f t="shared" si="4"/>
        <v>8</v>
      </c>
      <c r="X22" s="123" t="str">
        <f t="shared" si="4"/>
        <v>P</v>
      </c>
      <c r="Y22" s="123" t="str">
        <f t="shared" si="4"/>
        <v>P</v>
      </c>
      <c r="Z22" s="123">
        <f t="shared" si="4"/>
        <v>8</v>
      </c>
      <c r="AA22" s="123">
        <f t="shared" si="4"/>
        <v>8</v>
      </c>
      <c r="AB22" s="123">
        <f t="shared" si="4"/>
        <v>8</v>
      </c>
      <c r="AC22" s="123">
        <f t="shared" si="4"/>
        <v>8</v>
      </c>
      <c r="AD22" s="123">
        <f t="shared" si="4"/>
        <v>8</v>
      </c>
      <c r="AE22" s="123" t="str">
        <f t="shared" si="4"/>
        <v>P</v>
      </c>
      <c r="AF22" s="123" t="str">
        <f t="shared" si="4"/>
        <v>P</v>
      </c>
      <c r="AG22" s="123">
        <f t="shared" si="4"/>
        <v>8</v>
      </c>
      <c r="AH22" s="123">
        <f aca="true" t="shared" si="5" ref="AH22:AN22">IF(COUNTIF($BG$12:$BG$24,AH$11),"S",IF(OR(WEEKDAY(AH$11,2)=6,WEEKDAY(AH$11,2)=7),"P",IF(AI22="S",($H22-1),$H22)))</f>
        <v>8</v>
      </c>
      <c r="AI22" s="123">
        <f t="shared" si="5"/>
        <v>8</v>
      </c>
      <c r="AJ22" s="123">
        <f t="shared" si="5"/>
        <v>8</v>
      </c>
      <c r="AK22" s="123">
        <f t="shared" si="5"/>
        <v>8</v>
      </c>
      <c r="AL22" s="123" t="str">
        <f t="shared" si="5"/>
        <v>P</v>
      </c>
      <c r="AM22" s="123" t="str">
        <f t="shared" si="5"/>
        <v>P</v>
      </c>
      <c r="AN22" s="123">
        <f t="shared" si="5"/>
        <v>8</v>
      </c>
      <c r="AO22" s="172">
        <f>IF(COUNTIF($BG$12:$BG$24,AO$11),"S",IF(OR(WEEKDAY(AO$11,2)=6,WEEKDAY(AO$11,2)=7),"P",$H22))</f>
        <v>8</v>
      </c>
      <c r="AP22" s="99">
        <f>IF(AND(TEXT($AK$11,"dd")="28",TEXT($AL$11,"dd")="01"),COUNT(J22:AK22),IF(AND(TEXT($AL$11,"dd")="29",TEXT($AM$11,"dd")="01"),COUNT(J22:AL22),IF(AND(TEXT($AM$11,"dd")="30",TEXT($AN$11,"dd")="01"),COUNT(J22:AM22),COUNT(J22:AN22))))</f>
        <v>20</v>
      </c>
      <c r="AQ22" s="173">
        <f>IF(AND(TEXT($AK$11,"dd")="28",TEXT($AL$11,"dd")="01"),SUM(J22:AK22),IF(AND(TEXT($AL$11,"dd")="29",TEXT($AM$11,"dd")="01"),SUM(J22:AL22),IF(AND(TEXT($AM$11,"dd")="30",TEXT($AN$11,"dd")="01"),SUM(J22:AM22),SUM(J22:AN22))))</f>
        <v>160</v>
      </c>
      <c r="AR22" s="40"/>
      <c r="AS22" s="41"/>
      <c r="AT22" s="41"/>
      <c r="AU22" s="41"/>
      <c r="AV22" s="41"/>
      <c r="AW22" s="41"/>
      <c r="AX22" s="41"/>
      <c r="AY22" s="42"/>
      <c r="AZ22" s="43"/>
      <c r="BA22" s="174"/>
      <c r="BG22" s="97">
        <v>39388</v>
      </c>
    </row>
    <row r="23" spans="1:59" ht="12" customHeight="1">
      <c r="A23" s="212"/>
      <c r="B23" s="61"/>
      <c r="C23" s="61"/>
      <c r="D23" s="215"/>
      <c r="E23" s="218"/>
      <c r="F23" s="221"/>
      <c r="G23" s="224"/>
      <c r="H23" s="227"/>
      <c r="I23" s="209"/>
      <c r="J23" s="79"/>
      <c r="K23" s="37"/>
      <c r="L23" s="37"/>
      <c r="M23" s="37"/>
      <c r="N23" s="37"/>
      <c r="O23" s="124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103"/>
      <c r="AP23" s="100"/>
      <c r="AQ23" s="39"/>
      <c r="AR23" s="51"/>
      <c r="AS23" s="41"/>
      <c r="AT23" s="41"/>
      <c r="AU23" s="41"/>
      <c r="AV23" s="41"/>
      <c r="AW23" s="41"/>
      <c r="AX23" s="41"/>
      <c r="AY23" s="52"/>
      <c r="AZ23" s="53"/>
      <c r="BA23" s="44"/>
      <c r="BG23" s="97">
        <v>39440</v>
      </c>
    </row>
    <row r="24" spans="1:59" ht="12.75" customHeight="1" thickBot="1">
      <c r="A24" s="213"/>
      <c r="B24" s="62"/>
      <c r="C24" s="62"/>
      <c r="D24" s="216"/>
      <c r="E24" s="219"/>
      <c r="F24" s="222"/>
      <c r="G24" s="224"/>
      <c r="H24" s="228"/>
      <c r="I24" s="210"/>
      <c r="J24" s="80"/>
      <c r="K24" s="46"/>
      <c r="L24" s="46"/>
      <c r="M24" s="46"/>
      <c r="N24" s="46"/>
      <c r="O24" s="1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104"/>
      <c r="AP24" s="101"/>
      <c r="AQ24" s="48"/>
      <c r="AR24" s="54"/>
      <c r="AS24" s="49"/>
      <c r="AT24" s="49"/>
      <c r="AU24" s="49"/>
      <c r="AV24" s="49"/>
      <c r="AW24" s="49"/>
      <c r="AX24" s="49"/>
      <c r="AY24" s="55"/>
      <c r="AZ24" s="56"/>
      <c r="BA24" s="50"/>
      <c r="BG24" s="97">
        <v>39441</v>
      </c>
    </row>
    <row r="25" spans="1:59" ht="12" customHeight="1">
      <c r="A25" s="211"/>
      <c r="B25" s="31"/>
      <c r="C25" s="31"/>
      <c r="D25" s="214"/>
      <c r="E25" s="217"/>
      <c r="F25" s="217"/>
      <c r="G25" s="223"/>
      <c r="H25" s="226"/>
      <c r="I25" s="208"/>
      <c r="J25" s="84"/>
      <c r="K25" s="84"/>
      <c r="L25" s="84"/>
      <c r="M25" s="84"/>
      <c r="N25" s="84"/>
      <c r="O25" s="122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102"/>
      <c r="AP25" s="96"/>
      <c r="AQ25" s="85"/>
      <c r="AR25" s="32"/>
      <c r="AS25" s="33"/>
      <c r="AT25" s="33"/>
      <c r="AU25" s="33"/>
      <c r="AV25" s="33"/>
      <c r="AW25" s="33"/>
      <c r="AX25" s="33"/>
      <c r="AY25" s="34"/>
      <c r="AZ25" s="35"/>
      <c r="BA25" s="36"/>
      <c r="BG25" s="97">
        <v>39441</v>
      </c>
    </row>
    <row r="26" spans="1:59" ht="12" customHeight="1">
      <c r="A26" s="212"/>
      <c r="B26" s="11"/>
      <c r="C26" s="11"/>
      <c r="D26" s="215"/>
      <c r="E26" s="218"/>
      <c r="F26" s="218"/>
      <c r="G26" s="224"/>
      <c r="H26" s="227"/>
      <c r="I26" s="209"/>
      <c r="J26" s="79"/>
      <c r="K26" s="37"/>
      <c r="L26" s="37"/>
      <c r="M26" s="37"/>
      <c r="N26" s="37"/>
      <c r="O26" s="124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103"/>
      <c r="AP26" s="100"/>
      <c r="AQ26" s="39"/>
      <c r="AR26" s="51"/>
      <c r="AS26" s="41"/>
      <c r="AT26" s="41"/>
      <c r="AU26" s="41"/>
      <c r="AV26" s="41"/>
      <c r="AW26" s="41"/>
      <c r="AX26" s="41"/>
      <c r="AY26" s="52"/>
      <c r="AZ26" s="53"/>
      <c r="BA26" s="44"/>
      <c r="BG26" s="97"/>
    </row>
    <row r="27" spans="1:59" ht="12.75" customHeight="1" thickBot="1">
      <c r="A27" s="213"/>
      <c r="B27" s="45"/>
      <c r="C27" s="45"/>
      <c r="D27" s="216"/>
      <c r="E27" s="219"/>
      <c r="F27" s="219"/>
      <c r="G27" s="225"/>
      <c r="H27" s="228"/>
      <c r="I27" s="210"/>
      <c r="J27" s="80"/>
      <c r="K27" s="46"/>
      <c r="L27" s="46"/>
      <c r="M27" s="46"/>
      <c r="N27" s="46"/>
      <c r="O27" s="1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104"/>
      <c r="AP27" s="101"/>
      <c r="AQ27" s="48"/>
      <c r="AR27" s="54"/>
      <c r="AS27" s="49"/>
      <c r="AT27" s="49"/>
      <c r="AU27" s="49"/>
      <c r="AV27" s="49"/>
      <c r="AW27" s="49"/>
      <c r="AX27" s="49"/>
      <c r="AY27" s="55"/>
      <c r="AZ27" s="56"/>
      <c r="BA27" s="50"/>
      <c r="BG27" s="97"/>
    </row>
    <row r="28" spans="1:59" ht="12" customHeight="1">
      <c r="A28" s="211"/>
      <c r="B28" s="31"/>
      <c r="C28" s="31"/>
      <c r="D28" s="214"/>
      <c r="E28" s="217"/>
      <c r="F28" s="220"/>
      <c r="G28" s="223"/>
      <c r="H28" s="226"/>
      <c r="I28" s="20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02"/>
      <c r="AP28" s="96"/>
      <c r="AQ28" s="85"/>
      <c r="AR28" s="32"/>
      <c r="AS28" s="33"/>
      <c r="AT28" s="33"/>
      <c r="AU28" s="33"/>
      <c r="AV28" s="33"/>
      <c r="AW28" s="33"/>
      <c r="AX28" s="33"/>
      <c r="AY28" s="34"/>
      <c r="AZ28" s="35"/>
      <c r="BA28" s="36"/>
      <c r="BG28" s="97"/>
    </row>
    <row r="29" spans="1:59" ht="12" customHeight="1">
      <c r="A29" s="212"/>
      <c r="B29" s="11"/>
      <c r="C29" s="11"/>
      <c r="D29" s="215"/>
      <c r="E29" s="218"/>
      <c r="F29" s="221"/>
      <c r="G29" s="224"/>
      <c r="H29" s="227"/>
      <c r="I29" s="209"/>
      <c r="J29" s="7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103"/>
      <c r="AP29" s="100"/>
      <c r="AQ29" s="39"/>
      <c r="AR29" s="51"/>
      <c r="AS29" s="41"/>
      <c r="AT29" s="41"/>
      <c r="AU29" s="41"/>
      <c r="AV29" s="41"/>
      <c r="AW29" s="41"/>
      <c r="AX29" s="41"/>
      <c r="AY29" s="52"/>
      <c r="AZ29" s="53"/>
      <c r="BA29" s="44"/>
      <c r="BG29" s="97"/>
    </row>
    <row r="30" spans="1:59" ht="12.75" customHeight="1" thickBot="1">
      <c r="A30" s="213"/>
      <c r="B30" s="45"/>
      <c r="C30" s="45"/>
      <c r="D30" s="216"/>
      <c r="E30" s="219"/>
      <c r="F30" s="222"/>
      <c r="G30" s="225"/>
      <c r="H30" s="228"/>
      <c r="I30" s="210"/>
      <c r="J30" s="8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104"/>
      <c r="AP30" s="101"/>
      <c r="AQ30" s="48"/>
      <c r="AR30" s="54"/>
      <c r="AS30" s="49"/>
      <c r="AT30" s="49"/>
      <c r="AU30" s="49"/>
      <c r="AV30" s="49"/>
      <c r="AW30" s="49"/>
      <c r="AX30" s="49"/>
      <c r="AY30" s="55"/>
      <c r="AZ30" s="56"/>
      <c r="BA30" s="50"/>
      <c r="BG30" s="97"/>
    </row>
    <row r="31" spans="1:59" s="23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90" t="s">
        <v>28</v>
      </c>
      <c r="AI31" s="191"/>
      <c r="AJ31" s="190"/>
      <c r="AK31" s="190"/>
      <c r="AL31" s="190"/>
      <c r="AM31" s="190"/>
      <c r="AN31" s="190"/>
      <c r="AO31" s="192"/>
      <c r="AP31" s="63">
        <f>SUM(AP13:AP30)</f>
        <v>80</v>
      </c>
      <c r="AQ31" s="63">
        <f>SUM(AQ13:AQ30)</f>
        <v>640</v>
      </c>
      <c r="AR31" s="64"/>
      <c r="AS31" s="65"/>
      <c r="AT31" s="65"/>
      <c r="AU31" s="65"/>
      <c r="AV31" s="65"/>
      <c r="AW31" s="65"/>
      <c r="AX31" s="65"/>
      <c r="AY31" s="66"/>
      <c r="AZ31" s="65"/>
      <c r="BA31" s="67"/>
      <c r="BG31" s="97"/>
    </row>
    <row r="32" spans="1:59" ht="7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G32" s="97"/>
    </row>
    <row r="33" spans="1:59" ht="23.25" customHeight="1" thickBot="1">
      <c r="A33" s="2"/>
      <c r="B33" s="2"/>
      <c r="C33" s="2"/>
      <c r="D33" s="2"/>
      <c r="E33" s="196" t="s">
        <v>29</v>
      </c>
      <c r="F33" s="197"/>
      <c r="G33" s="197"/>
      <c r="H33" s="198"/>
      <c r="I33" s="199"/>
      <c r="J33" s="107" t="s">
        <v>30</v>
      </c>
      <c r="K33" s="105" t="s">
        <v>31</v>
      </c>
      <c r="L33" s="106" t="s">
        <v>32</v>
      </c>
      <c r="M33" s="107" t="s">
        <v>33</v>
      </c>
      <c r="N33" s="105" t="s">
        <v>34</v>
      </c>
      <c r="O33" s="108" t="s">
        <v>35</v>
      </c>
      <c r="P33" s="107" t="s">
        <v>36</v>
      </c>
      <c r="Q33" s="105" t="s">
        <v>37</v>
      </c>
      <c r="R33" s="105" t="s">
        <v>38</v>
      </c>
      <c r="S33" s="105" t="s">
        <v>39</v>
      </c>
      <c r="T33" s="105" t="s">
        <v>40</v>
      </c>
      <c r="U33" s="105" t="s">
        <v>41</v>
      </c>
      <c r="V33" s="105" t="s">
        <v>42</v>
      </c>
      <c r="W33" s="105" t="s">
        <v>43</v>
      </c>
      <c r="X33" s="105" t="s">
        <v>44</v>
      </c>
      <c r="Y33" s="108" t="s">
        <v>45</v>
      </c>
      <c r="Z33" s="107" t="s">
        <v>46</v>
      </c>
      <c r="AA33" s="105" t="s">
        <v>47</v>
      </c>
      <c r="AB33" s="105" t="s">
        <v>48</v>
      </c>
      <c r="AC33" s="105" t="s">
        <v>49</v>
      </c>
      <c r="AD33" s="105" t="s">
        <v>50</v>
      </c>
      <c r="AE33" s="105" t="s">
        <v>51</v>
      </c>
      <c r="AF33" s="105" t="s">
        <v>52</v>
      </c>
      <c r="AG33" s="105" t="s">
        <v>53</v>
      </c>
      <c r="AH33" s="105" t="s">
        <v>54</v>
      </c>
      <c r="AI33" s="105" t="s">
        <v>55</v>
      </c>
      <c r="AJ33" s="112" t="s">
        <v>56</v>
      </c>
      <c r="AK33" s="2"/>
      <c r="AL33" s="2"/>
      <c r="AM33" s="2"/>
      <c r="AN33" s="2"/>
      <c r="AO33" s="2"/>
      <c r="AP33" s="2"/>
      <c r="AQ33" s="2"/>
      <c r="AR33" s="2"/>
      <c r="AS33" s="2"/>
      <c r="AU33" s="2"/>
      <c r="AV33" s="2"/>
      <c r="AW33" s="2"/>
      <c r="AX33" s="2"/>
      <c r="AY33" s="2"/>
      <c r="AZ33" s="2"/>
      <c r="BA33" s="2"/>
      <c r="BB33" s="2"/>
      <c r="BG33" s="97"/>
    </row>
    <row r="34" spans="1:59" ht="12.75">
      <c r="A34" s="2"/>
      <c r="B34" s="2"/>
      <c r="C34" s="2"/>
      <c r="D34" s="2"/>
      <c r="E34" s="200" t="s">
        <v>57</v>
      </c>
      <c r="F34" s="201"/>
      <c r="G34" s="201"/>
      <c r="H34" s="202"/>
      <c r="I34" s="203"/>
      <c r="J34" s="93">
        <f>SUMIF($AY$13:$AY$30,J$33,$AZ$13:$AZ$30)</f>
        <v>0</v>
      </c>
      <c r="K34" s="94">
        <f aca="true" t="shared" si="6" ref="K34:AJ34">SUMIF($AY$13:$AY$30,K$33,$AZ$13:$AZ$30)</f>
        <v>0</v>
      </c>
      <c r="L34" s="95">
        <f t="shared" si="6"/>
        <v>0</v>
      </c>
      <c r="M34" s="93">
        <f t="shared" si="6"/>
        <v>0</v>
      </c>
      <c r="N34" s="94">
        <f t="shared" si="6"/>
        <v>0</v>
      </c>
      <c r="O34" s="95">
        <f t="shared" si="6"/>
        <v>0</v>
      </c>
      <c r="P34" s="93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5">
        <f t="shared" si="6"/>
        <v>0</v>
      </c>
      <c r="Z34" s="93">
        <f t="shared" si="6"/>
        <v>0</v>
      </c>
      <c r="AA34" s="94">
        <f t="shared" si="6"/>
        <v>0</v>
      </c>
      <c r="AB34" s="94">
        <f t="shared" si="6"/>
        <v>0</v>
      </c>
      <c r="AC34" s="94">
        <f t="shared" si="6"/>
        <v>0</v>
      </c>
      <c r="AD34" s="94">
        <f t="shared" si="6"/>
        <v>0</v>
      </c>
      <c r="AE34" s="94">
        <f t="shared" si="6"/>
        <v>0</v>
      </c>
      <c r="AF34" s="94">
        <f t="shared" si="6"/>
        <v>0</v>
      </c>
      <c r="AG34" s="94">
        <f t="shared" si="6"/>
        <v>0</v>
      </c>
      <c r="AH34" s="94">
        <f t="shared" si="6"/>
        <v>0</v>
      </c>
      <c r="AI34" s="94">
        <f t="shared" si="6"/>
        <v>0</v>
      </c>
      <c r="AJ34" s="95">
        <f t="shared" si="6"/>
        <v>0</v>
      </c>
      <c r="AK34" s="2"/>
      <c r="AL34" s="2"/>
      <c r="AM34" s="2"/>
      <c r="AN34" s="2"/>
      <c r="AO34" s="2"/>
      <c r="AP34" s="2"/>
      <c r="AQ34" s="2"/>
      <c r="AR34" s="2"/>
      <c r="AS34" s="2"/>
      <c r="AU34" s="2"/>
      <c r="AV34" s="2"/>
      <c r="AW34" s="2"/>
      <c r="AX34" s="2"/>
      <c r="AY34" s="2"/>
      <c r="AZ34" s="2"/>
      <c r="BA34" s="2"/>
      <c r="BB34" s="2"/>
      <c r="BG34" s="97"/>
    </row>
    <row r="35" spans="1:54" ht="13.5" thickBot="1">
      <c r="A35" s="2"/>
      <c r="B35" s="2"/>
      <c r="C35" s="2"/>
      <c r="D35" s="2"/>
      <c r="E35" s="204" t="s">
        <v>58</v>
      </c>
      <c r="F35" s="205"/>
      <c r="G35" s="205"/>
      <c r="H35" s="206"/>
      <c r="I35" s="207"/>
      <c r="J35" s="111">
        <f>SUMIF($AY$13:$AY$30,J$33,$BA$13:$BA$30)</f>
        <v>0</v>
      </c>
      <c r="K35" s="109">
        <f aca="true" t="shared" si="7" ref="K35:AJ35">SUMIF($AY$13:$AY$30,K$33,$BA$13:$BA$30)</f>
        <v>0</v>
      </c>
      <c r="L35" s="110">
        <f t="shared" si="7"/>
        <v>0</v>
      </c>
      <c r="M35" s="111">
        <f t="shared" si="7"/>
        <v>0</v>
      </c>
      <c r="N35" s="109">
        <f t="shared" si="7"/>
        <v>0</v>
      </c>
      <c r="O35" s="110">
        <f t="shared" si="7"/>
        <v>0</v>
      </c>
      <c r="P35" s="111">
        <f t="shared" si="7"/>
        <v>0</v>
      </c>
      <c r="Q35" s="109">
        <f t="shared" si="7"/>
        <v>0</v>
      </c>
      <c r="R35" s="109">
        <f t="shared" si="7"/>
        <v>0</v>
      </c>
      <c r="S35" s="109">
        <f t="shared" si="7"/>
        <v>0</v>
      </c>
      <c r="T35" s="109">
        <f t="shared" si="7"/>
        <v>0</v>
      </c>
      <c r="U35" s="109">
        <f t="shared" si="7"/>
        <v>0</v>
      </c>
      <c r="V35" s="109">
        <f t="shared" si="7"/>
        <v>0</v>
      </c>
      <c r="W35" s="109">
        <f t="shared" si="7"/>
        <v>0</v>
      </c>
      <c r="X35" s="109">
        <f t="shared" si="7"/>
        <v>0</v>
      </c>
      <c r="Y35" s="110">
        <f t="shared" si="7"/>
        <v>0</v>
      </c>
      <c r="Z35" s="111">
        <f t="shared" si="7"/>
        <v>0</v>
      </c>
      <c r="AA35" s="109">
        <f t="shared" si="7"/>
        <v>0</v>
      </c>
      <c r="AB35" s="109">
        <f t="shared" si="7"/>
        <v>0</v>
      </c>
      <c r="AC35" s="109">
        <f t="shared" si="7"/>
        <v>0</v>
      </c>
      <c r="AD35" s="109">
        <f t="shared" si="7"/>
        <v>0</v>
      </c>
      <c r="AE35" s="109">
        <f t="shared" si="7"/>
        <v>0</v>
      </c>
      <c r="AF35" s="109">
        <f t="shared" si="7"/>
        <v>0</v>
      </c>
      <c r="AG35" s="109">
        <f t="shared" si="7"/>
        <v>0</v>
      </c>
      <c r="AH35" s="109">
        <f t="shared" si="7"/>
        <v>0</v>
      </c>
      <c r="AI35" s="109">
        <f t="shared" si="7"/>
        <v>0</v>
      </c>
      <c r="AJ35" s="110">
        <f t="shared" si="7"/>
        <v>0</v>
      </c>
      <c r="AK35" s="2"/>
      <c r="AL35" s="2"/>
      <c r="AM35" s="2"/>
      <c r="AN35" s="2"/>
      <c r="AO35" s="2"/>
      <c r="AP35" s="2"/>
      <c r="AQ35" s="2"/>
      <c r="AR35" s="2"/>
      <c r="AS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"/>
      <c r="B36" s="2"/>
      <c r="C36" s="2"/>
      <c r="D36" s="2"/>
      <c r="E36" s="114"/>
      <c r="F36" s="115"/>
      <c r="G36" s="115"/>
      <c r="H36" s="115"/>
      <c r="I36" s="11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"/>
      <c r="AL36" s="2"/>
      <c r="AM36" s="2"/>
      <c r="AN36" s="2"/>
      <c r="AO36" s="2"/>
      <c r="AP36" s="2"/>
      <c r="AQ36" s="2"/>
      <c r="AR36" s="2"/>
      <c r="AS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2"/>
      <c r="B37" s="2"/>
      <c r="C37" s="2"/>
      <c r="D37" s="2"/>
      <c r="E37" s="114"/>
      <c r="F37" s="115"/>
      <c r="G37" s="115"/>
      <c r="H37" s="115"/>
      <c r="I37" s="11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</row>
    <row r="38" spans="1:54" ht="15" customHeight="1">
      <c r="A38" s="2"/>
      <c r="B38" s="2"/>
      <c r="C38" s="2"/>
      <c r="D38" s="2"/>
      <c r="E38" s="184" t="s">
        <v>59</v>
      </c>
      <c r="F38" s="184"/>
      <c r="G38" s="184"/>
      <c r="H38" s="81"/>
      <c r="I38" s="120"/>
      <c r="J38" s="120"/>
      <c r="K38" s="120"/>
      <c r="L38" s="120"/>
      <c r="M38" s="120"/>
      <c r="N38" s="120"/>
      <c r="O38" s="182"/>
      <c r="P38" s="182"/>
      <c r="Q38" s="182"/>
      <c r="R38" s="182"/>
      <c r="S38" s="68"/>
      <c r="T38" s="121"/>
      <c r="U38" s="121"/>
      <c r="V38" s="121"/>
      <c r="W38" s="121"/>
      <c r="X38" s="121"/>
      <c r="Z38" s="121"/>
      <c r="AE38" s="121"/>
      <c r="AF38" s="121"/>
      <c r="AG38" s="121"/>
      <c r="AH38" s="121"/>
      <c r="AI38" s="121"/>
      <c r="AJ38" s="121"/>
      <c r="AK38"/>
      <c r="AL38"/>
      <c r="AM38"/>
      <c r="AN38"/>
      <c r="AO38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</row>
    <row r="39" spans="1:54" ht="12" customHeight="1">
      <c r="A39" s="2"/>
      <c r="B39" s="2" t="s">
        <v>60</v>
      </c>
      <c r="C39" s="2"/>
      <c r="D39" s="2"/>
      <c r="E39" s="68"/>
      <c r="F39" s="68"/>
      <c r="G39" s="68"/>
      <c r="H39" s="68"/>
      <c r="I39" s="68"/>
      <c r="J39" s="68"/>
      <c r="K39" s="68" t="s">
        <v>61</v>
      </c>
      <c r="L39" s="68"/>
      <c r="M39" s="68"/>
      <c r="N39" s="68"/>
      <c r="O39" s="182"/>
      <c r="P39" s="182"/>
      <c r="Q39" s="182"/>
      <c r="R39" s="182"/>
      <c r="S39" s="119"/>
      <c r="T39" s="119"/>
      <c r="U39" s="119"/>
      <c r="V39" s="119"/>
      <c r="W39" s="183"/>
      <c r="X39" s="183"/>
      <c r="Z39" s="183"/>
      <c r="AE39" s="183"/>
      <c r="AF39" s="183"/>
      <c r="AG39" s="183"/>
      <c r="AH39" s="183"/>
      <c r="AI39" s="183"/>
      <c r="AJ39" s="183"/>
      <c r="AK39"/>
      <c r="AL39"/>
      <c r="AM39"/>
      <c r="AN39"/>
      <c r="AO39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</row>
    <row r="40" spans="1:54" ht="10.5" customHeight="1">
      <c r="A40" s="2"/>
      <c r="B40" s="2"/>
      <c r="C40" s="2"/>
      <c r="D40" s="2"/>
      <c r="E40" s="69"/>
      <c r="F40" s="195" t="s">
        <v>62</v>
      </c>
      <c r="G40" s="195"/>
      <c r="H40" s="70"/>
      <c r="I40" s="71"/>
      <c r="J40" s="2"/>
      <c r="M40" s="2"/>
      <c r="N40" s="2"/>
      <c r="O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</row>
    <row r="41" spans="1:52" ht="12.75">
      <c r="A41" s="2"/>
      <c r="B41" s="2"/>
      <c r="C41" s="2"/>
      <c r="D41" s="2"/>
      <c r="H41" s="81"/>
      <c r="I41" s="72"/>
      <c r="J41" s="72"/>
      <c r="K41" s="72"/>
      <c r="L41" s="72"/>
      <c r="M41" s="72"/>
      <c r="N41" s="72"/>
      <c r="O41" s="72"/>
      <c r="P41" s="72"/>
      <c r="Q41" s="7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  <c r="AW41" s="2"/>
      <c r="AX41" s="2"/>
      <c r="AY41" s="2"/>
      <c r="AZ41" s="73"/>
    </row>
    <row r="42" spans="5:52" ht="13.5">
      <c r="E42" s="184" t="s">
        <v>153</v>
      </c>
      <c r="F42" s="184"/>
      <c r="G42" s="184"/>
      <c r="H42" s="83"/>
      <c r="I42" s="120"/>
      <c r="J42" s="120"/>
      <c r="K42" s="120"/>
      <c r="L42" s="120"/>
      <c r="M42" s="120"/>
      <c r="N42" s="120"/>
      <c r="O42" s="182"/>
      <c r="P42"/>
      <c r="Q42"/>
      <c r="R42" s="2"/>
      <c r="S42" s="185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K42" s="2"/>
      <c r="AL42" s="2"/>
      <c r="AM42" s="2"/>
      <c r="AN42" s="2"/>
      <c r="AO42" s="2"/>
      <c r="AP42" s="2"/>
      <c r="AQ42" s="2"/>
      <c r="AR42" s="2"/>
      <c r="AS42" s="2"/>
      <c r="AU42" s="2"/>
      <c r="AV42" s="2"/>
      <c r="AW42" s="2"/>
      <c r="AX42" s="2"/>
      <c r="AY42" s="2"/>
      <c r="AZ42" s="73"/>
    </row>
    <row r="43" spans="8:17" ht="15" customHeight="1">
      <c r="H43" s="82"/>
      <c r="I43" s="68"/>
      <c r="J43" s="68"/>
      <c r="K43" s="68" t="s">
        <v>61</v>
      </c>
      <c r="L43" s="68"/>
      <c r="M43" s="68"/>
      <c r="N43" s="68"/>
      <c r="O43" s="182"/>
      <c r="P43" s="72"/>
      <c r="Q43" s="72"/>
    </row>
    <row r="44" spans="5:17" ht="15.75" customHeight="1">
      <c r="E44" s="193"/>
      <c r="F44" s="194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</sheetData>
  <sheetProtection/>
  <mergeCells count="96">
    <mergeCell ref="F7:F12"/>
    <mergeCell ref="G7:G12"/>
    <mergeCell ref="V11:V12"/>
    <mergeCell ref="W11:W12"/>
    <mergeCell ref="A1:BA1"/>
    <mergeCell ref="M2:AM2"/>
    <mergeCell ref="E3:K3"/>
    <mergeCell ref="R3:S3"/>
    <mergeCell ref="V3:AC3"/>
    <mergeCell ref="A7:A12"/>
    <mergeCell ref="D7:D12"/>
    <mergeCell ref="E7:E12"/>
    <mergeCell ref="O11:O12"/>
    <mergeCell ref="P11:P12"/>
    <mergeCell ref="I7:I12"/>
    <mergeCell ref="J7:AO9"/>
    <mergeCell ref="AP7:AX7"/>
    <mergeCell ref="Q11:Q12"/>
    <mergeCell ref="R11:R12"/>
    <mergeCell ref="S11:S12"/>
    <mergeCell ref="T11:T12"/>
    <mergeCell ref="U11:U12"/>
    <mergeCell ref="AB11:AB12"/>
    <mergeCell ref="AC11:AC12"/>
    <mergeCell ref="AY7:BA8"/>
    <mergeCell ref="AQ8:AX8"/>
    <mergeCell ref="AR9:AX9"/>
    <mergeCell ref="J11:J12"/>
    <mergeCell ref="K11:K12"/>
    <mergeCell ref="L11:L12"/>
    <mergeCell ref="M11:M12"/>
    <mergeCell ref="N11:N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E13:E15"/>
    <mergeCell ref="F13:F15"/>
    <mergeCell ref="G13:G15"/>
    <mergeCell ref="H13:H15"/>
    <mergeCell ref="AJ11:AJ12"/>
    <mergeCell ref="AK11:AK12"/>
    <mergeCell ref="X11:X12"/>
    <mergeCell ref="Y11:Y12"/>
    <mergeCell ref="Z11:Z12"/>
    <mergeCell ref="AA11:AA12"/>
    <mergeCell ref="I13:I15"/>
    <mergeCell ref="A16:A18"/>
    <mergeCell ref="D16:D18"/>
    <mergeCell ref="E16:E18"/>
    <mergeCell ref="F16:F18"/>
    <mergeCell ref="G16:G18"/>
    <mergeCell ref="H16:H18"/>
    <mergeCell ref="I16:I18"/>
    <mergeCell ref="A13:A15"/>
    <mergeCell ref="D13:D15"/>
    <mergeCell ref="H22:H24"/>
    <mergeCell ref="I22:I24"/>
    <mergeCell ref="A19:A21"/>
    <mergeCell ref="D19:D21"/>
    <mergeCell ref="E19:E21"/>
    <mergeCell ref="F19:F21"/>
    <mergeCell ref="G19:G21"/>
    <mergeCell ref="H19:H21"/>
    <mergeCell ref="E25:E27"/>
    <mergeCell ref="F25:F27"/>
    <mergeCell ref="G25:G27"/>
    <mergeCell ref="H25:H27"/>
    <mergeCell ref="I19:I21"/>
    <mergeCell ref="A22:A24"/>
    <mergeCell ref="D22:D24"/>
    <mergeCell ref="E22:E24"/>
    <mergeCell ref="F22:F24"/>
    <mergeCell ref="G22:G24"/>
    <mergeCell ref="I25:I27"/>
    <mergeCell ref="A28:A30"/>
    <mergeCell ref="D28:D30"/>
    <mergeCell ref="E28:E30"/>
    <mergeCell ref="F28:F30"/>
    <mergeCell ref="G28:G30"/>
    <mergeCell ref="H28:H30"/>
    <mergeCell ref="I28:I30"/>
    <mergeCell ref="A25:A27"/>
    <mergeCell ref="D25:D27"/>
    <mergeCell ref="AH31:AO31"/>
    <mergeCell ref="F40:G40"/>
    <mergeCell ref="E44:F44"/>
    <mergeCell ref="E33:I33"/>
    <mergeCell ref="E34:I34"/>
    <mergeCell ref="E35:I35"/>
  </mergeCells>
  <conditionalFormatting sqref="J28:AN28 J16:N16 J25:N25 P25:AN25 J13:N13 AJ16:AM16 J22:N22 P13:AG13 P16:AG16 P22:AN22 AJ13:AM13 AJ19:AM19 J19:N19 O13:O27 P19:AG19 AH13:AI21 AN13:AN21">
    <cfRule type="cellIs" priority="1" dxfId="1" operator="equal" stopIfTrue="1">
      <formula>$BH$12</formula>
    </cfRule>
    <cfRule type="cellIs" priority="2" dxfId="24" operator="equal" stopIfTrue="1">
      <formula>$BH$13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vytas</cp:lastModifiedBy>
  <cp:lastPrinted>2007-01-08T10:22:48Z</cp:lastPrinted>
  <dcterms:created xsi:type="dcterms:W3CDTF">2004-02-05T09:24:46Z</dcterms:created>
  <dcterms:modified xsi:type="dcterms:W3CDTF">2011-01-11T17:36:36Z</dcterms:modified>
  <cp:category/>
  <cp:version/>
  <cp:contentType/>
  <cp:contentStatus/>
</cp:coreProperties>
</file>